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aphoto\Downloads\"/>
    </mc:Choice>
  </mc:AlternateContent>
  <xr:revisionPtr revIDLastSave="0" documentId="8_{5BA59BBC-2685-4A24-9C9F-C074803B3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1" sheetId="1" r:id="rId1"/>
    <sheet name="Table 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4" l="1"/>
  <c r="AK16" i="4"/>
  <c r="E52" i="4"/>
  <c r="F52" i="4"/>
  <c r="G52" i="4"/>
  <c r="D52" i="4"/>
  <c r="E48" i="4"/>
  <c r="F48" i="4"/>
  <c r="G48" i="4"/>
  <c r="E49" i="4"/>
  <c r="F49" i="4"/>
  <c r="G49" i="4"/>
  <c r="E50" i="4"/>
  <c r="F50" i="4"/>
  <c r="G50" i="4"/>
  <c r="E51" i="4"/>
  <c r="F51" i="4"/>
  <c r="G51" i="4"/>
  <c r="D49" i="4"/>
  <c r="D50" i="4"/>
  <c r="D51" i="4"/>
  <c r="D48" i="4"/>
  <c r="E47" i="4"/>
  <c r="F47" i="4"/>
  <c r="G47" i="4"/>
  <c r="D47" i="4"/>
  <c r="E46" i="4"/>
  <c r="F46" i="4"/>
  <c r="G46" i="4"/>
  <c r="D46" i="4"/>
  <c r="E45" i="4"/>
  <c r="F45" i="4"/>
  <c r="G45" i="4"/>
  <c r="D45" i="4"/>
  <c r="E44" i="4"/>
  <c r="F44" i="4"/>
  <c r="G44" i="4"/>
  <c r="D44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19" i="4"/>
  <c r="E18" i="4"/>
  <c r="F18" i="4"/>
  <c r="G18" i="4"/>
  <c r="D18" i="4"/>
  <c r="E17" i="4"/>
  <c r="F17" i="4"/>
  <c r="G17" i="4"/>
  <c r="D17" i="4"/>
  <c r="E16" i="4"/>
  <c r="F16" i="4"/>
  <c r="G16" i="4"/>
  <c r="AQ16" i="4"/>
  <c r="AR16" i="4" s="1"/>
  <c r="C16" i="4" s="1"/>
  <c r="AN16" i="4"/>
  <c r="AO16" i="4" s="1"/>
  <c r="B16" i="4" s="1"/>
  <c r="AQ47" i="4"/>
  <c r="AR47" i="4" s="1"/>
  <c r="AQ52" i="4"/>
  <c r="AR52" i="4" s="1"/>
  <c r="C52" i="4" s="1"/>
  <c r="AN52" i="4"/>
  <c r="AO52" i="4" s="1"/>
  <c r="B52" i="4" s="1"/>
  <c r="AK52" i="4"/>
  <c r="AL52" i="4" s="1"/>
  <c r="AQ51" i="4"/>
  <c r="AR51" i="4" s="1"/>
  <c r="C51" i="4" s="1"/>
  <c r="AN51" i="4"/>
  <c r="AO51" i="4" s="1"/>
  <c r="B51" i="4" s="1"/>
  <c r="AK51" i="4"/>
  <c r="AL51" i="4" s="1"/>
  <c r="AQ50" i="4"/>
  <c r="AR50" i="4" s="1"/>
  <c r="C50" i="4" s="1"/>
  <c r="AN50" i="4"/>
  <c r="AO50" i="4" s="1"/>
  <c r="AK50" i="4"/>
  <c r="AL50" i="4" s="1"/>
  <c r="AQ49" i="4"/>
  <c r="AR49" i="4" s="1"/>
  <c r="C49" i="4" s="1"/>
  <c r="AN49" i="4"/>
  <c r="AO49" i="4" s="1"/>
  <c r="AK49" i="4"/>
  <c r="AL49" i="4" s="1"/>
  <c r="AQ48" i="4"/>
  <c r="AR48" i="4" s="1"/>
  <c r="C48" i="4" s="1"/>
  <c r="AN48" i="4"/>
  <c r="AO48" i="4" s="1"/>
  <c r="B48" i="4" s="1"/>
  <c r="AK48" i="4"/>
  <c r="AL48" i="4" s="1"/>
  <c r="AN47" i="4"/>
  <c r="AO47" i="4" s="1"/>
  <c r="AK47" i="4"/>
  <c r="AL47" i="4" s="1"/>
  <c r="AQ46" i="4"/>
  <c r="AR46" i="4" s="1"/>
  <c r="C46" i="4" s="1"/>
  <c r="AN46" i="4"/>
  <c r="AO46" i="4" s="1"/>
  <c r="B46" i="4" s="1"/>
  <c r="AK46" i="4"/>
  <c r="AL46" i="4" s="1"/>
  <c r="AQ45" i="4"/>
  <c r="AR45" i="4" s="1"/>
  <c r="C45" i="4" s="1"/>
  <c r="AN45" i="4"/>
  <c r="AO45" i="4" s="1"/>
  <c r="B45" i="4" s="1"/>
  <c r="AK45" i="4"/>
  <c r="AL45" i="4" s="1"/>
  <c r="AQ44" i="4"/>
  <c r="AR44" i="4" s="1"/>
  <c r="C44" i="4" s="1"/>
  <c r="AN44" i="4"/>
  <c r="AO44" i="4" s="1"/>
  <c r="B44" i="4" s="1"/>
  <c r="AK44" i="4"/>
  <c r="AL44" i="4" s="1"/>
  <c r="AQ43" i="4"/>
  <c r="AR43" i="4" s="1"/>
  <c r="C43" i="4" s="1"/>
  <c r="AN43" i="4"/>
  <c r="AO43" i="4" s="1"/>
  <c r="B43" i="4" s="1"/>
  <c r="AK43" i="4"/>
  <c r="AL43" i="4" s="1"/>
  <c r="AQ42" i="4"/>
  <c r="AR42" i="4" s="1"/>
  <c r="C42" i="4" s="1"/>
  <c r="AN42" i="4"/>
  <c r="AO42" i="4" s="1"/>
  <c r="B42" i="4" s="1"/>
  <c r="AK42" i="4"/>
  <c r="AL42" i="4" s="1"/>
  <c r="AQ41" i="4"/>
  <c r="AR41" i="4" s="1"/>
  <c r="C41" i="4" s="1"/>
  <c r="AN41" i="4"/>
  <c r="AO41" i="4" s="1"/>
  <c r="B41" i="4" s="1"/>
  <c r="AK41" i="4"/>
  <c r="AL41" i="4" s="1"/>
  <c r="AQ40" i="4"/>
  <c r="AR40" i="4" s="1"/>
  <c r="C40" i="4" s="1"/>
  <c r="AN40" i="4"/>
  <c r="AO40" i="4" s="1"/>
  <c r="B40" i="4" s="1"/>
  <c r="AK40" i="4"/>
  <c r="AL40" i="4" s="1"/>
  <c r="AQ39" i="4"/>
  <c r="AR39" i="4" s="1"/>
  <c r="C39" i="4" s="1"/>
  <c r="AN39" i="4"/>
  <c r="AO39" i="4" s="1"/>
  <c r="B39" i="4" s="1"/>
  <c r="AK39" i="4"/>
  <c r="AL39" i="4" s="1"/>
  <c r="AQ38" i="4"/>
  <c r="AR38" i="4" s="1"/>
  <c r="C38" i="4" s="1"/>
  <c r="AN38" i="4"/>
  <c r="AO38" i="4" s="1"/>
  <c r="B38" i="4" s="1"/>
  <c r="AK38" i="4"/>
  <c r="AL38" i="4" s="1"/>
  <c r="AQ37" i="4"/>
  <c r="AR37" i="4" s="1"/>
  <c r="C37" i="4" s="1"/>
  <c r="AN37" i="4"/>
  <c r="AO37" i="4" s="1"/>
  <c r="B37" i="4" s="1"/>
  <c r="AK37" i="4"/>
  <c r="AL37" i="4" s="1"/>
  <c r="AQ36" i="4"/>
  <c r="AR36" i="4" s="1"/>
  <c r="C36" i="4" s="1"/>
  <c r="AN36" i="4"/>
  <c r="AO36" i="4" s="1"/>
  <c r="B36" i="4" s="1"/>
  <c r="AK36" i="4"/>
  <c r="AL36" i="4" s="1"/>
  <c r="AQ35" i="4"/>
  <c r="AR35" i="4" s="1"/>
  <c r="C35" i="4" s="1"/>
  <c r="AN35" i="4"/>
  <c r="AO35" i="4" s="1"/>
  <c r="B35" i="4" s="1"/>
  <c r="AK35" i="4"/>
  <c r="AL35" i="4" s="1"/>
  <c r="AQ34" i="4"/>
  <c r="AR34" i="4" s="1"/>
  <c r="C34" i="4" s="1"/>
  <c r="AN34" i="4"/>
  <c r="AO34" i="4" s="1"/>
  <c r="B34" i="4" s="1"/>
  <c r="AK34" i="4"/>
  <c r="AL34" i="4" s="1"/>
  <c r="AQ33" i="4"/>
  <c r="AR33" i="4" s="1"/>
  <c r="C33" i="4" s="1"/>
  <c r="AN33" i="4"/>
  <c r="AO33" i="4" s="1"/>
  <c r="B33" i="4" s="1"/>
  <c r="AK33" i="4"/>
  <c r="AL33" i="4" s="1"/>
  <c r="AQ32" i="4"/>
  <c r="AR32" i="4" s="1"/>
  <c r="C32" i="4" s="1"/>
  <c r="AN32" i="4"/>
  <c r="AO32" i="4" s="1"/>
  <c r="B32" i="4" s="1"/>
  <c r="AK32" i="4"/>
  <c r="AL32" i="4" s="1"/>
  <c r="AQ31" i="4"/>
  <c r="AR31" i="4" s="1"/>
  <c r="C31" i="4" s="1"/>
  <c r="AN31" i="4"/>
  <c r="AO31" i="4" s="1"/>
  <c r="B31" i="4" s="1"/>
  <c r="AK31" i="4"/>
  <c r="AL31" i="4" s="1"/>
  <c r="AQ30" i="4"/>
  <c r="AR30" i="4" s="1"/>
  <c r="AN30" i="4"/>
  <c r="AO30" i="4" s="1"/>
  <c r="AK30" i="4"/>
  <c r="AL30" i="4" s="1"/>
  <c r="AQ29" i="4"/>
  <c r="AR29" i="4" s="1"/>
  <c r="C29" i="4" s="1"/>
  <c r="AN29" i="4"/>
  <c r="AO29" i="4" s="1"/>
  <c r="B29" i="4" s="1"/>
  <c r="AK29" i="4"/>
  <c r="AL29" i="4" s="1"/>
  <c r="AQ28" i="4"/>
  <c r="AR28" i="4" s="1"/>
  <c r="C28" i="4" s="1"/>
  <c r="AN28" i="4"/>
  <c r="AO28" i="4" s="1"/>
  <c r="B28" i="4" s="1"/>
  <c r="AK28" i="4"/>
  <c r="AL28" i="4" s="1"/>
  <c r="AQ27" i="4"/>
  <c r="AR27" i="4" s="1"/>
  <c r="C27" i="4" s="1"/>
  <c r="AN27" i="4"/>
  <c r="AO27" i="4" s="1"/>
  <c r="B27" i="4" s="1"/>
  <c r="AK27" i="4"/>
  <c r="AL27" i="4" s="1"/>
  <c r="AQ26" i="4"/>
  <c r="AR26" i="4" s="1"/>
  <c r="C26" i="4" s="1"/>
  <c r="AN26" i="4"/>
  <c r="AO26" i="4" s="1"/>
  <c r="B26" i="4" s="1"/>
  <c r="AK26" i="4"/>
  <c r="AL26" i="4" s="1"/>
  <c r="AQ25" i="4"/>
  <c r="AR25" i="4" s="1"/>
  <c r="C25" i="4" s="1"/>
  <c r="AN25" i="4"/>
  <c r="AO25" i="4" s="1"/>
  <c r="B25" i="4" s="1"/>
  <c r="AK25" i="4"/>
  <c r="AL25" i="4" s="1"/>
  <c r="AQ24" i="4"/>
  <c r="AR24" i="4" s="1"/>
  <c r="C24" i="4" s="1"/>
  <c r="AN24" i="4"/>
  <c r="AO24" i="4" s="1"/>
  <c r="B24" i="4" s="1"/>
  <c r="AK24" i="4"/>
  <c r="AL24" i="4" s="1"/>
  <c r="AQ23" i="4"/>
  <c r="AR23" i="4" s="1"/>
  <c r="C23" i="4" s="1"/>
  <c r="AN23" i="4"/>
  <c r="AO23" i="4" s="1"/>
  <c r="B23" i="4" s="1"/>
  <c r="AK23" i="4"/>
  <c r="AL23" i="4" s="1"/>
  <c r="AQ22" i="4"/>
  <c r="AR22" i="4" s="1"/>
  <c r="C22" i="4" s="1"/>
  <c r="AN22" i="4"/>
  <c r="AO22" i="4" s="1"/>
  <c r="B22" i="4" s="1"/>
  <c r="AK22" i="4"/>
  <c r="AL22" i="4" s="1"/>
  <c r="AQ21" i="4"/>
  <c r="AR21" i="4" s="1"/>
  <c r="C21" i="4" s="1"/>
  <c r="AN21" i="4"/>
  <c r="AO21" i="4" s="1"/>
  <c r="B21" i="4" s="1"/>
  <c r="AK21" i="4"/>
  <c r="AL21" i="4" s="1"/>
  <c r="AQ20" i="4"/>
  <c r="AR20" i="4" s="1"/>
  <c r="C20" i="4" s="1"/>
  <c r="AN20" i="4"/>
  <c r="AO20" i="4" s="1"/>
  <c r="B20" i="4" s="1"/>
  <c r="AK20" i="4"/>
  <c r="AL20" i="4" s="1"/>
  <c r="AQ19" i="4"/>
  <c r="AR19" i="4" s="1"/>
  <c r="C19" i="4" s="1"/>
  <c r="AN19" i="4"/>
  <c r="AO19" i="4" s="1"/>
  <c r="AK19" i="4"/>
  <c r="AL19" i="4" s="1"/>
  <c r="AQ18" i="4"/>
  <c r="AR18" i="4" s="1"/>
  <c r="C18" i="4" s="1"/>
  <c r="AN18" i="4"/>
  <c r="AO18" i="4" s="1"/>
  <c r="B18" i="4" s="1"/>
  <c r="AK18" i="4"/>
  <c r="AL18" i="4" s="1"/>
  <c r="AQ17" i="4"/>
  <c r="AR17" i="4" s="1"/>
  <c r="C17" i="4" s="1"/>
  <c r="AN17" i="4"/>
  <c r="AO17" i="4" s="1"/>
  <c r="B17" i="4" s="1"/>
  <c r="AK17" i="4"/>
  <c r="AL17" i="4" s="1"/>
  <c r="AL16" i="4"/>
  <c r="BV20" i="1"/>
</calcChain>
</file>

<file path=xl/sharedStrings.xml><?xml version="1.0" encoding="utf-8"?>
<sst xmlns="http://schemas.openxmlformats.org/spreadsheetml/2006/main" count="245" uniqueCount="170">
  <si>
    <t>Construction cost (or producer prices), new residential buildings - quarterly data [sts_copi_q]</t>
  </si>
  <si>
    <t>Last update</t>
  </si>
  <si>
    <t>Extracted on</t>
  </si>
  <si>
    <t>Source of data</t>
  </si>
  <si>
    <t>Eurostat</t>
  </si>
  <si>
    <t>GEO</t>
  </si>
  <si>
    <t>NACE_R2</t>
  </si>
  <si>
    <t>Residential buildings, except residences for communities</t>
  </si>
  <si>
    <t>S_ADJ</t>
  </si>
  <si>
    <t>Unadjusted data (i.e. neither seasonally adjusted nor calendar adjusted data)</t>
  </si>
  <si>
    <t>UNIT</t>
  </si>
  <si>
    <t>2005Q2</t>
  </si>
  <si>
    <t>2005Q3</t>
  </si>
  <si>
    <t>2005Q4</t>
  </si>
  <si>
    <t>2006Q2</t>
  </si>
  <si>
    <t>2006Q3</t>
  </si>
  <si>
    <t>2006Q4</t>
  </si>
  <si>
    <t>2007Q2</t>
  </si>
  <si>
    <t>2007Q3</t>
  </si>
  <si>
    <t>2007Q4</t>
  </si>
  <si>
    <t>2008Q2</t>
  </si>
  <si>
    <t>2008Q3</t>
  </si>
  <si>
    <t>2008Q4</t>
  </si>
  <si>
    <t>2009Q2</t>
  </si>
  <si>
    <t>2009Q3</t>
  </si>
  <si>
    <t>2009Q4</t>
  </si>
  <si>
    <t>2010Q2</t>
  </si>
  <si>
    <t>2010Q3</t>
  </si>
  <si>
    <t>2010Q4</t>
  </si>
  <si>
    <t>2011Q2</t>
  </si>
  <si>
    <t>2011Q3</t>
  </si>
  <si>
    <t>2011Q4</t>
  </si>
  <si>
    <t>2012Q2</t>
  </si>
  <si>
    <t>2012Q3</t>
  </si>
  <si>
    <t>2012Q4</t>
  </si>
  <si>
    <t>2013Q2</t>
  </si>
  <si>
    <t>2013Q3</t>
  </si>
  <si>
    <t>2013Q4</t>
  </si>
  <si>
    <t>2014Q2</t>
  </si>
  <si>
    <t>2014Q3</t>
  </si>
  <si>
    <t>2014Q4</t>
  </si>
  <si>
    <t>2015Q2</t>
  </si>
  <si>
    <t>2015Q3</t>
  </si>
  <si>
    <t>2015Q4</t>
  </si>
  <si>
    <t>2016Q2</t>
  </si>
  <si>
    <t>2016Q3</t>
  </si>
  <si>
    <t>2016Q4</t>
  </si>
  <si>
    <t>2017Q2</t>
  </si>
  <si>
    <t>2017Q3</t>
  </si>
  <si>
    <t>2017Q4</t>
  </si>
  <si>
    <t>INDIC_BT</t>
  </si>
  <si>
    <t>Percentage change compared to same period in previous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</si>
  <si>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</si>
  <si>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</si>
  <si>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</si>
  <si>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</si>
  <si>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</si>
  <si>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</si>
  <si>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</si>
  <si>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</si>
  <si>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</si>
  <si>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</si>
  <si>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</si>
  <si>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</si>
  <si>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</si>
  <si>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</si>
  <si>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</si>
  <si>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</si>
  <si>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</si>
  <si>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</si>
  <si>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</si>
  <si>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</si>
  <si>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</si>
  <si>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</si>
  <si>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</si>
  <si>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</si>
  <si>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</si>
  <si>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</si>
  <si>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</si>
  <si>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</si>
  <si>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</si>
  <si>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</si>
  <si>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</si>
  <si>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</si>
  <si>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</si>
  <si>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</si>
  <si>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</si>
  <si>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</si>
  <si>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</si>
  <si>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</si>
  <si>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:</t>
  </si>
  <si>
    <t>Norway</t>
  </si>
  <si>
    <t>Switzerland</t>
  </si>
  <si>
    <t>Montenegro</t>
  </si>
  <si>
    <t>Germany</t>
  </si>
  <si>
    <t>Special value : not available</t>
  </si>
  <si>
    <t xml:space="preserve"> </t>
  </si>
  <si>
    <t>2018Q2</t>
  </si>
  <si>
    <t>2018Q3</t>
  </si>
  <si>
    <t>2018Q4</t>
  </si>
  <si>
    <t>2019Q2</t>
  </si>
  <si>
    <t>2018</t>
  </si>
  <si>
    <t>North Macedonia</t>
  </si>
  <si>
    <t>Czechia</t>
  </si>
  <si>
    <t>European Union - 27 countries (from 2020)</t>
  </si>
  <si>
    <t>2019Q3</t>
  </si>
  <si>
    <t>2019Q4</t>
  </si>
  <si>
    <t>2020Q2</t>
  </si>
  <si>
    <t>2019</t>
  </si>
  <si>
    <t>2020</t>
  </si>
  <si>
    <t>2020Q3</t>
  </si>
  <si>
    <t>2020Q4</t>
  </si>
  <si>
    <t>2021Q2</t>
  </si>
  <si>
    <t>EU</t>
  </si>
  <si>
    <t>2021Q3</t>
  </si>
  <si>
    <t>2021Q4</t>
  </si>
  <si>
    <t>2022Q2</t>
  </si>
  <si>
    <t>2022Q3</t>
  </si>
  <si>
    <t>2021</t>
  </si>
  <si>
    <t>Albania</t>
  </si>
  <si>
    <t>2022Q4</t>
  </si>
  <si>
    <t>EA-20</t>
  </si>
  <si>
    <t>Türkiye</t>
  </si>
  <si>
    <t>2022</t>
  </si>
  <si>
    <t>Construction producer prices, new residential buildings - annual data [sts_copi_a]</t>
  </si>
  <si>
    <t>Producer prices</t>
  </si>
  <si>
    <t>Costs</t>
  </si>
  <si>
    <t>q1-23/q4-20</t>
  </si>
  <si>
    <t>2000Q2</t>
  </si>
  <si>
    <t>2000Q3</t>
  </si>
  <si>
    <t>2000Q4</t>
  </si>
  <si>
    <t>2001Q2</t>
  </si>
  <si>
    <t>2001Q3</t>
  </si>
  <si>
    <t>2001Q4</t>
  </si>
  <si>
    <t>2002Q2</t>
  </si>
  <si>
    <t>2002Q3</t>
  </si>
  <si>
    <t>2002Q4</t>
  </si>
  <si>
    <t>2003Q2</t>
  </si>
  <si>
    <t>2003Q3</t>
  </si>
  <si>
    <t>2003Q4</t>
  </si>
  <si>
    <t>2004Q2</t>
  </si>
  <si>
    <t>2004Q3</t>
  </si>
  <si>
    <t>2004Q4</t>
  </si>
  <si>
    <t>2023Q2</t>
  </si>
  <si>
    <t>2023Q3</t>
  </si>
  <si>
    <t>2023Q4</t>
  </si>
  <si>
    <t>2024Q2</t>
  </si>
  <si>
    <t>2024Q3</t>
  </si>
  <si>
    <t>2001-2008</t>
  </si>
  <si>
    <t>2009-2019</t>
  </si>
  <si>
    <t>2023</t>
  </si>
  <si>
    <t>Bosnia and Herzegovina</t>
  </si>
  <si>
    <t>Serbia</t>
  </si>
  <si>
    <t>2000</t>
  </si>
  <si>
    <t>2001</t>
  </si>
  <si>
    <t>2002</t>
  </si>
  <si>
    <t>2003</t>
  </si>
  <si>
    <t>2004</t>
  </si>
  <si>
    <t>2000-2008</t>
  </si>
  <si>
    <t>Producer prices in construction - in national currency</t>
  </si>
  <si>
    <t>Index, 2021=100</t>
  </si>
  <si>
    <t>01.10.2024</t>
  </si>
  <si>
    <t>08.10.2024</t>
  </si>
  <si>
    <r>
      <t>Source:</t>
    </r>
    <r>
      <rPr>
        <sz val="10"/>
        <rFont val="Arial"/>
        <family val="2"/>
      </rPr>
      <t xml:space="preserve"> Eurostat (online data code: sts_copi_q)</t>
    </r>
  </si>
  <si>
    <r>
      <t>Source:</t>
    </r>
    <r>
      <rPr>
        <sz val="10"/>
        <rFont val="Arial"/>
        <family val="2"/>
      </rPr>
      <t xml:space="preserve"> Eurostat (online data code: sts_copi_a)</t>
    </r>
  </si>
  <si>
    <t xml:space="preserve">Figure 1: Construction producer prices and costs, EU, 2000-2024 </t>
  </si>
  <si>
    <t>Note: y-axis does not start at 0.</t>
  </si>
  <si>
    <t>(2021=100 unadjusted quarterly data)</t>
  </si>
  <si>
    <t>Table 1: Annual growth rates, construction producer prices for new residential buildings, 2001-2023</t>
  </si>
  <si>
    <t>(unadjusted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</si>
</sst>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#,##0.0"/>
    <numFmt numFmtId="166" formatCode="#,##0.0_i"/>
    <numFmt numFmtId="167" formatCode="0.0"/>
    <numFmt numFmtId="168" formatCode="#,##0.##########"/>
  </numFmts>
  <fonts count="9" x14ac:knownFonts="1">
    <font>
      <sz val="11"/>
      <name val="Arial"/>
      <charset val="238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 style="thin">
        <color rgb="FFB0B0B0"/>
      </left>
      <right/>
      <top style="thin">
        <color rgb="FF000000"/>
      </top>
      <bottom style="hair">
        <color rgb="FFC0C0C0"/>
      </bottom>
      <diagonal/>
    </border>
    <border>
      <left style="thin">
        <color rgb="FFB0B0B0"/>
      </left>
      <right/>
      <top style="hair">
        <color rgb="FFC0C0C0"/>
      </top>
      <bottom style="thin">
        <color rgb="FF000000"/>
      </bottom>
      <diagonal/>
    </border>
  </borders>
  <cellStyleXfs count="2">
    <xf numFmtId="0" fontId="0" fillId="0" borderId="0"/>
    <xf numFmtId="166" fontId="1" fillId="0" borderId="0" applyFill="0" applyBorder="0" applyProtection="0">
      <alignment horizontal="right"/>
    </xf>
  </cellStyleXfs>
  <cellXfs count="50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0" fontId="3" fillId="0" borderId="0" xfId="0" applyFont="1"/>
    <xf numFmtId="0" fontId="3" fillId="2" borderId="1" xfId="0" applyNumberFormat="1" applyFont="1" applyFill="1" applyBorder="1" applyAlignment="1"/>
    <xf numFmtId="168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8" fontId="3" fillId="5" borderId="0" xfId="0" applyNumberFormat="1" applyFont="1" applyFill="1" applyAlignment="1">
      <alignment horizontal="right" vertical="center" shrinkToFit="1"/>
    </xf>
    <xf numFmtId="165" fontId="3" fillId="5" borderId="0" xfId="0" applyNumberFormat="1" applyFont="1" applyFill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  <xf numFmtId="0" fontId="3" fillId="0" borderId="0" xfId="0" applyFont="1" applyFill="1"/>
    <xf numFmtId="168" fontId="3" fillId="0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Fill="1" applyAlignment="1">
      <alignment horizontal="right" vertical="center" shrinkToFit="1"/>
    </xf>
    <xf numFmtId="0" fontId="6" fillId="0" borderId="0" xfId="0" applyFont="1" applyAlignment="1">
      <alignment horizontal="left"/>
    </xf>
    <xf numFmtId="0" fontId="3" fillId="0" borderId="0" xfId="0" applyFont="1" applyFill="1" applyBorder="1"/>
    <xf numFmtId="167" fontId="3" fillId="0" borderId="0" xfId="0" applyNumberFormat="1" applyFont="1" applyFill="1" applyBorder="1"/>
    <xf numFmtId="167" fontId="3" fillId="0" borderId="0" xfId="0" applyNumberFormat="1" applyFont="1"/>
    <xf numFmtId="0" fontId="7" fillId="0" borderId="0" xfId="0" applyFont="1" applyAlignment="1"/>
    <xf numFmtId="0" fontId="3" fillId="0" borderId="0" xfId="0" applyFont="1" applyBorder="1"/>
    <xf numFmtId="0" fontId="3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3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165" fontId="6" fillId="4" borderId="4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6" fillId="4" borderId="3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/>
    </xf>
    <xf numFmtId="165" fontId="3" fillId="0" borderId="7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right" vertical="center" shrinkToFit="1"/>
    </xf>
    <xf numFmtId="0" fontId="6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left"/>
    </xf>
    <xf numFmtId="165" fontId="3" fillId="0" borderId="8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wrapText="1"/>
    </xf>
    <xf numFmtId="0" fontId="6" fillId="0" borderId="6" xfId="0" applyNumberFormat="1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/>
    <xf numFmtId="168" fontId="2" fillId="0" borderId="0" xfId="0" applyNumberFormat="1" applyFont="1" applyFill="1" applyAlignment="1">
      <alignment horizontal="right" vertical="center" shrinkToFit="1"/>
    </xf>
    <xf numFmtId="0" fontId="5" fillId="0" borderId="0" xfId="0" applyNumberFormat="1" applyFont="1" applyFill="1" applyBorder="1" applyAlignment="1">
      <alignment horizontal="left"/>
    </xf>
    <xf numFmtId="0" fontId="6" fillId="4" borderId="11" xfId="0" applyNumberFormat="1" applyFont="1" applyFill="1" applyBorder="1" applyAlignment="1">
      <alignment horizontal="left"/>
    </xf>
    <xf numFmtId="0" fontId="6" fillId="4" borderId="12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umberCell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/>
              <a:t>Construction producer prices and costs, EU, 2000-2024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600" b="0"/>
              <a:t>(2021=100 unadjusted quarterly data)</a:t>
            </a:r>
          </a:p>
        </c:rich>
      </c:tx>
      <c:layout>
        <c:manualLayout>
          <c:xMode val="edge"/>
          <c:yMode val="edge"/>
          <c:x val="5.3333333333333332E-3"/>
          <c:y val="8.5939226080051379E-3"/>
        </c:manualLayout>
      </c:layout>
      <c:overlay val="0"/>
    </c:title>
    <c:autoTitleDeleted val="0"/>
    <c:plotArea>
      <c:layout>
        <c:manualLayout>
          <c:xMode val="edge"/>
          <c:yMode val="edge"/>
          <c:x val="1.4666666666666666E-2"/>
          <c:y val="0.1269752065332759"/>
          <c:w val="0.97066666666666668"/>
          <c:h val="0.68512916428839454"/>
        </c:manualLayout>
      </c:layout>
      <c:lineChart>
        <c:grouping val="standard"/>
        <c:varyColors val="0"/>
        <c:ser>
          <c:idx val="3"/>
          <c:order val="0"/>
          <c:tx>
            <c:strRef>
              <c:f>'Figure 1'!$A$13</c:f>
              <c:strCache>
                <c:ptCount val="1"/>
                <c:pt idx="0">
                  <c:v>Producer prices</c:v>
                </c:pt>
              </c:strCache>
            </c:strRef>
          </c:tx>
          <c:spPr>
            <a:ln w="19050" cap="rnd" cmpd="sng" algn="ctr">
              <a:solidFill>
                <a:srgbClr val="2644A7">
                  <a:lumMod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square"/>
            <c:size val="3"/>
            <c:spPr>
              <a:solidFill>
                <a:srgbClr val="2644A7"/>
              </a:solidFill>
              <a:ln w="28575">
                <a:solidFill>
                  <a:srgbClr val="2644A7"/>
                </a:solidFill>
                <a:prstDash val="solid"/>
              </a:ln>
            </c:spPr>
          </c:marker>
          <c:cat>
            <c:strRef>
              <c:f>'Figure 1'!$B$12:$CU$12</c:f>
              <c:strCache>
                <c:ptCount val="98"/>
                <c:pt idx="0">
                  <c:v>2000</c:v>
                </c:pt>
                <c:pt idx="1">
                  <c:v>2000Q2</c:v>
                </c:pt>
                <c:pt idx="2">
                  <c:v>2000Q3</c:v>
                </c:pt>
                <c:pt idx="3">
                  <c:v>2000Q4</c:v>
                </c:pt>
                <c:pt idx="4">
                  <c:v>2001</c:v>
                </c:pt>
                <c:pt idx="5">
                  <c:v>2001Q2</c:v>
                </c:pt>
                <c:pt idx="6">
                  <c:v>2001Q3</c:v>
                </c:pt>
                <c:pt idx="7">
                  <c:v>2001Q4</c:v>
                </c:pt>
                <c:pt idx="8">
                  <c:v>2002</c:v>
                </c:pt>
                <c:pt idx="9">
                  <c:v>2002Q2</c:v>
                </c:pt>
                <c:pt idx="10">
                  <c:v>2002Q3</c:v>
                </c:pt>
                <c:pt idx="11">
                  <c:v>2002Q4</c:v>
                </c:pt>
                <c:pt idx="12">
                  <c:v>2003</c:v>
                </c:pt>
                <c:pt idx="13">
                  <c:v>2003Q2</c:v>
                </c:pt>
                <c:pt idx="14">
                  <c:v>2003Q3</c:v>
                </c:pt>
                <c:pt idx="15">
                  <c:v>2003Q4</c:v>
                </c:pt>
                <c:pt idx="16">
                  <c:v>2004</c:v>
                </c:pt>
                <c:pt idx="17">
                  <c:v>2004Q2</c:v>
                </c:pt>
                <c:pt idx="18">
                  <c:v>2004Q3</c:v>
                </c:pt>
                <c:pt idx="19">
                  <c:v>2004Q4</c:v>
                </c:pt>
                <c:pt idx="20">
                  <c:v>2005</c:v>
                </c:pt>
                <c:pt idx="21">
                  <c:v>2005Q2</c:v>
                </c:pt>
                <c:pt idx="22">
                  <c:v>2005Q3</c:v>
                </c:pt>
                <c:pt idx="23">
                  <c:v>2005Q4</c:v>
                </c:pt>
                <c:pt idx="24">
                  <c:v>2006</c:v>
                </c:pt>
                <c:pt idx="25">
                  <c:v>2006Q2</c:v>
                </c:pt>
                <c:pt idx="26">
                  <c:v>2006Q3</c:v>
                </c:pt>
                <c:pt idx="27">
                  <c:v>2006Q4</c:v>
                </c:pt>
                <c:pt idx="28">
                  <c:v>2007</c:v>
                </c:pt>
                <c:pt idx="29">
                  <c:v>2007Q2</c:v>
                </c:pt>
                <c:pt idx="30">
                  <c:v>2007Q3</c:v>
                </c:pt>
                <c:pt idx="31">
                  <c:v>2007Q4</c:v>
                </c:pt>
                <c:pt idx="32">
                  <c:v>2008</c:v>
                </c:pt>
                <c:pt idx="33">
                  <c:v>2008Q2</c:v>
                </c:pt>
                <c:pt idx="34">
                  <c:v>2008Q3</c:v>
                </c:pt>
                <c:pt idx="35">
                  <c:v>2008Q4</c:v>
                </c:pt>
                <c:pt idx="36">
                  <c:v>2009</c:v>
                </c:pt>
                <c:pt idx="37">
                  <c:v>2009Q2</c:v>
                </c:pt>
                <c:pt idx="38">
                  <c:v>2009Q3</c:v>
                </c:pt>
                <c:pt idx="39">
                  <c:v>2009Q4</c:v>
                </c:pt>
                <c:pt idx="40">
                  <c:v>2010</c:v>
                </c:pt>
                <c:pt idx="41">
                  <c:v>2010Q2</c:v>
                </c:pt>
                <c:pt idx="42">
                  <c:v>2010Q3</c:v>
                </c:pt>
                <c:pt idx="43">
                  <c:v>2010Q4</c:v>
                </c:pt>
                <c:pt idx="44">
                  <c:v>2011</c:v>
                </c:pt>
                <c:pt idx="45">
                  <c:v>2011Q2</c:v>
                </c:pt>
                <c:pt idx="46">
                  <c:v>2011Q3</c:v>
                </c:pt>
                <c:pt idx="47">
                  <c:v>2011Q4</c:v>
                </c:pt>
                <c:pt idx="48">
                  <c:v>2012</c:v>
                </c:pt>
                <c:pt idx="49">
                  <c:v>2012Q2</c:v>
                </c:pt>
                <c:pt idx="50">
                  <c:v>2012Q3</c:v>
                </c:pt>
                <c:pt idx="51">
                  <c:v>2012Q4</c:v>
                </c:pt>
                <c:pt idx="52">
                  <c:v>2013</c:v>
                </c:pt>
                <c:pt idx="53">
                  <c:v>2013Q2</c:v>
                </c:pt>
                <c:pt idx="54">
                  <c:v>2013Q3</c:v>
                </c:pt>
                <c:pt idx="55">
                  <c:v>2013Q4</c:v>
                </c:pt>
                <c:pt idx="56">
                  <c:v>2014</c:v>
                </c:pt>
                <c:pt idx="57">
                  <c:v>2014Q2</c:v>
                </c:pt>
                <c:pt idx="58">
                  <c:v>2014Q3</c:v>
                </c:pt>
                <c:pt idx="59">
                  <c:v>2014Q4</c:v>
                </c:pt>
                <c:pt idx="60">
                  <c:v>2015</c:v>
                </c:pt>
                <c:pt idx="61">
                  <c:v>2015Q2</c:v>
                </c:pt>
                <c:pt idx="62">
                  <c:v>2015Q3</c:v>
                </c:pt>
                <c:pt idx="63">
                  <c:v>2015Q4</c:v>
                </c:pt>
                <c:pt idx="64">
                  <c:v>2016</c:v>
                </c:pt>
                <c:pt idx="65">
                  <c:v>2016Q2</c:v>
                </c:pt>
                <c:pt idx="66">
                  <c:v>2016Q3</c:v>
                </c:pt>
                <c:pt idx="67">
                  <c:v>2016Q4</c:v>
                </c:pt>
                <c:pt idx="68">
                  <c:v>2017</c:v>
                </c:pt>
                <c:pt idx="69">
                  <c:v>2017Q2</c:v>
                </c:pt>
                <c:pt idx="70">
                  <c:v>2017Q3</c:v>
                </c:pt>
                <c:pt idx="71">
                  <c:v>2017Q4</c:v>
                </c:pt>
                <c:pt idx="72">
                  <c:v>2018</c:v>
                </c:pt>
                <c:pt idx="73">
                  <c:v>2018Q2</c:v>
                </c:pt>
                <c:pt idx="74">
                  <c:v>2018Q3</c:v>
                </c:pt>
                <c:pt idx="75">
                  <c:v>2018Q4</c:v>
                </c:pt>
                <c:pt idx="76">
                  <c:v>2019</c:v>
                </c:pt>
                <c:pt idx="77">
                  <c:v>2019Q2</c:v>
                </c:pt>
                <c:pt idx="78">
                  <c:v>2019Q3</c:v>
                </c:pt>
                <c:pt idx="79">
                  <c:v>2019Q4</c:v>
                </c:pt>
                <c:pt idx="80">
                  <c:v>2020</c:v>
                </c:pt>
                <c:pt idx="81">
                  <c:v>2020Q2</c:v>
                </c:pt>
                <c:pt idx="82">
                  <c:v>2020Q3</c:v>
                </c:pt>
                <c:pt idx="83">
                  <c:v>2020Q4</c:v>
                </c:pt>
                <c:pt idx="84">
                  <c:v>2021</c:v>
                </c:pt>
                <c:pt idx="85">
                  <c:v>2021Q2</c:v>
                </c:pt>
                <c:pt idx="86">
                  <c:v>2021Q3</c:v>
                </c:pt>
                <c:pt idx="87">
                  <c:v>2021Q4</c:v>
                </c:pt>
                <c:pt idx="88">
                  <c:v>2022</c:v>
                </c:pt>
                <c:pt idx="89">
                  <c:v>2022Q2</c:v>
                </c:pt>
                <c:pt idx="90">
                  <c:v>2022Q3</c:v>
                </c:pt>
                <c:pt idx="91">
                  <c:v>2022Q4</c:v>
                </c:pt>
                <c:pt idx="92">
                  <c:v>2023</c:v>
                </c:pt>
                <c:pt idx="93">
                  <c:v>2023Q2</c:v>
                </c:pt>
                <c:pt idx="94">
                  <c:v>2023Q3</c:v>
                </c:pt>
                <c:pt idx="95">
                  <c:v>2023Q4</c:v>
                </c:pt>
                <c:pt idx="96">
                  <c:v>2024</c:v>
                </c:pt>
                <c:pt idx="97">
                  <c:v>2024Q2</c:v>
                </c:pt>
              </c:strCache>
            </c:strRef>
          </c:cat>
          <c:val>
            <c:numRef>
              <c:f>'Figure 1'!$B$13:$CU$13</c:f>
              <c:numCache>
                <c:formatCode>#,##0.##########</c:formatCode>
                <c:ptCount val="98"/>
                <c:pt idx="0">
                  <c:v>61.2</c:v>
                </c:pt>
                <c:pt idx="1">
                  <c:v>61.6</c:v>
                </c:pt>
                <c:pt idx="2">
                  <c:v>61.9</c:v>
                </c:pt>
                <c:pt idx="3">
                  <c:v>62.5</c:v>
                </c:pt>
                <c:pt idx="4">
                  <c:v>62.8</c:v>
                </c:pt>
                <c:pt idx="5">
                  <c:v>63.1</c:v>
                </c:pt>
                <c:pt idx="6">
                  <c:v>63.3</c:v>
                </c:pt>
                <c:pt idx="7">
                  <c:v>63.2</c:v>
                </c:pt>
                <c:pt idx="8">
                  <c:v>63.8</c:v>
                </c:pt>
                <c:pt idx="9">
                  <c:v>64.099999999999994</c:v>
                </c:pt>
                <c:pt idx="10">
                  <c:v>64.3</c:v>
                </c:pt>
                <c:pt idx="11">
                  <c:v>64.400000000000006</c:v>
                </c:pt>
                <c:pt idx="12">
                  <c:v>64.900000000000006</c:v>
                </c:pt>
                <c:pt idx="13">
                  <c:v>65.3</c:v>
                </c:pt>
                <c:pt idx="14">
                  <c:v>65.400000000000006</c:v>
                </c:pt>
                <c:pt idx="15">
                  <c:v>65.599999999999994</c:v>
                </c:pt>
                <c:pt idx="16">
                  <c:v>66.2</c:v>
                </c:pt>
                <c:pt idx="17">
                  <c:v>67.5</c:v>
                </c:pt>
                <c:pt idx="18" formatCode="#,##0.0">
                  <c:v>68</c:v>
                </c:pt>
                <c:pt idx="19">
                  <c:v>68.2</c:v>
                </c:pt>
                <c:pt idx="20">
                  <c:v>68.7</c:v>
                </c:pt>
                <c:pt idx="21">
                  <c:v>68.900000000000006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70.8</c:v>
                </c:pt>
                <c:pt idx="25">
                  <c:v>71.5</c:v>
                </c:pt>
                <c:pt idx="26">
                  <c:v>72.2</c:v>
                </c:pt>
                <c:pt idx="27">
                  <c:v>72.900000000000006</c:v>
                </c:pt>
                <c:pt idx="28">
                  <c:v>73.7</c:v>
                </c:pt>
                <c:pt idx="29">
                  <c:v>74.900000000000006</c:v>
                </c:pt>
                <c:pt idx="30">
                  <c:v>75.3</c:v>
                </c:pt>
                <c:pt idx="31" formatCode="#,##0.0">
                  <c:v>76</c:v>
                </c:pt>
                <c:pt idx="32" formatCode="#,##0.0">
                  <c:v>77</c:v>
                </c:pt>
                <c:pt idx="33">
                  <c:v>78.5</c:v>
                </c:pt>
                <c:pt idx="34">
                  <c:v>79.599999999999994</c:v>
                </c:pt>
                <c:pt idx="35">
                  <c:v>78.599999999999994</c:v>
                </c:pt>
                <c:pt idx="36">
                  <c:v>78.3</c:v>
                </c:pt>
                <c:pt idx="37" formatCode="#,##0.0">
                  <c:v>78</c:v>
                </c:pt>
                <c:pt idx="38">
                  <c:v>78.099999999999994</c:v>
                </c:pt>
                <c:pt idx="39" formatCode="#,##0.0">
                  <c:v>78</c:v>
                </c:pt>
                <c:pt idx="40" formatCode="#,##0.0">
                  <c:v>78</c:v>
                </c:pt>
                <c:pt idx="41">
                  <c:v>78.599999999999994</c:v>
                </c:pt>
                <c:pt idx="42">
                  <c:v>78.8</c:v>
                </c:pt>
                <c:pt idx="43">
                  <c:v>79.2</c:v>
                </c:pt>
                <c:pt idx="44" formatCode="#,##0.0">
                  <c:v>80</c:v>
                </c:pt>
                <c:pt idx="45">
                  <c:v>80.900000000000006</c:v>
                </c:pt>
                <c:pt idx="46">
                  <c:v>81.599999999999994</c:v>
                </c:pt>
                <c:pt idx="47">
                  <c:v>81.900000000000006</c:v>
                </c:pt>
                <c:pt idx="48">
                  <c:v>82.1</c:v>
                </c:pt>
                <c:pt idx="49" formatCode="#,##0.0">
                  <c:v>83</c:v>
                </c:pt>
                <c:pt idx="50">
                  <c:v>82.8</c:v>
                </c:pt>
                <c:pt idx="51">
                  <c:v>82.7</c:v>
                </c:pt>
                <c:pt idx="52">
                  <c:v>83.2</c:v>
                </c:pt>
                <c:pt idx="53" formatCode="#,##0.0">
                  <c:v>83</c:v>
                </c:pt>
                <c:pt idx="54">
                  <c:v>82.8</c:v>
                </c:pt>
                <c:pt idx="55" formatCode="#,##0.0">
                  <c:v>83</c:v>
                </c:pt>
                <c:pt idx="56">
                  <c:v>83.5</c:v>
                </c:pt>
                <c:pt idx="57">
                  <c:v>83.4</c:v>
                </c:pt>
                <c:pt idx="58">
                  <c:v>83.8</c:v>
                </c:pt>
                <c:pt idx="59">
                  <c:v>83.7</c:v>
                </c:pt>
                <c:pt idx="60">
                  <c:v>83.9</c:v>
                </c:pt>
                <c:pt idx="61">
                  <c:v>83.8</c:v>
                </c:pt>
                <c:pt idx="62">
                  <c:v>83.7</c:v>
                </c:pt>
                <c:pt idx="63">
                  <c:v>83.9</c:v>
                </c:pt>
                <c:pt idx="64" formatCode="#,##0.0">
                  <c:v>84</c:v>
                </c:pt>
                <c:pt idx="65">
                  <c:v>84.6</c:v>
                </c:pt>
                <c:pt idx="66">
                  <c:v>85.1</c:v>
                </c:pt>
                <c:pt idx="67">
                  <c:v>85.3</c:v>
                </c:pt>
                <c:pt idx="68">
                  <c:v>85.9</c:v>
                </c:pt>
                <c:pt idx="69">
                  <c:v>86.7</c:v>
                </c:pt>
                <c:pt idx="70" formatCode="#,##0.0">
                  <c:v>87</c:v>
                </c:pt>
                <c:pt idx="71">
                  <c:v>87.5</c:v>
                </c:pt>
                <c:pt idx="72">
                  <c:v>88.5</c:v>
                </c:pt>
                <c:pt idx="73">
                  <c:v>89.4</c:v>
                </c:pt>
                <c:pt idx="74">
                  <c:v>90.6</c:v>
                </c:pt>
                <c:pt idx="75">
                  <c:v>90.9</c:v>
                </c:pt>
                <c:pt idx="76">
                  <c:v>91.9</c:v>
                </c:pt>
                <c:pt idx="77">
                  <c:v>92.4</c:v>
                </c:pt>
                <c:pt idx="78">
                  <c:v>92.9</c:v>
                </c:pt>
                <c:pt idx="79">
                  <c:v>93.6</c:v>
                </c:pt>
                <c:pt idx="80">
                  <c:v>94.1</c:v>
                </c:pt>
                <c:pt idx="81" formatCode="#,##0.0">
                  <c:v>94</c:v>
                </c:pt>
                <c:pt idx="82">
                  <c:v>94.4</c:v>
                </c:pt>
                <c:pt idx="83">
                  <c:v>95.3</c:v>
                </c:pt>
                <c:pt idx="84">
                  <c:v>96.5</c:v>
                </c:pt>
                <c:pt idx="85">
                  <c:v>98.7</c:v>
                </c:pt>
                <c:pt idx="86">
                  <c:v>101.6</c:v>
                </c:pt>
                <c:pt idx="87">
                  <c:v>103.2</c:v>
                </c:pt>
                <c:pt idx="88">
                  <c:v>106.7</c:v>
                </c:pt>
                <c:pt idx="89">
                  <c:v>111.6</c:v>
                </c:pt>
                <c:pt idx="90">
                  <c:v>114.4</c:v>
                </c:pt>
                <c:pt idx="91">
                  <c:v>116.1</c:v>
                </c:pt>
                <c:pt idx="92">
                  <c:v>118.4</c:v>
                </c:pt>
                <c:pt idx="93">
                  <c:v>119.9</c:v>
                </c:pt>
                <c:pt idx="94">
                  <c:v>120.1</c:v>
                </c:pt>
                <c:pt idx="95">
                  <c:v>121.2</c:v>
                </c:pt>
                <c:pt idx="96">
                  <c:v>122.6</c:v>
                </c:pt>
                <c:pt idx="9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7D-4E0D-B45D-7442E59B5EF8}"/>
            </c:ext>
          </c:extLst>
        </c:ser>
        <c:ser>
          <c:idx val="0"/>
          <c:order val="1"/>
          <c:tx>
            <c:strRef>
              <c:f>'Figure 1'!$A$14</c:f>
              <c:strCache>
                <c:ptCount val="1"/>
                <c:pt idx="0">
                  <c:v>Costs</c:v>
                </c:pt>
              </c:strCache>
            </c:strRef>
          </c:tx>
          <c:spPr>
            <a:ln w="19050" cap="rnd" cmpd="sng" algn="ctr">
              <a:solidFill>
                <a:srgbClr val="B09120">
                  <a:lumMod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diamond"/>
            <c:size val="3"/>
            <c:spPr>
              <a:solidFill>
                <a:srgbClr val="B09120"/>
              </a:solidFill>
              <a:ln w="28575">
                <a:solidFill>
                  <a:srgbClr val="B09120"/>
                </a:solidFill>
                <a:prstDash val="solid"/>
              </a:ln>
            </c:spPr>
          </c:marker>
          <c:cat>
            <c:strRef>
              <c:f>'Figure 1'!$B$12:$CU$12</c:f>
              <c:strCache>
                <c:ptCount val="98"/>
                <c:pt idx="0">
                  <c:v>2000</c:v>
                </c:pt>
                <c:pt idx="1">
                  <c:v>2000Q2</c:v>
                </c:pt>
                <c:pt idx="2">
                  <c:v>2000Q3</c:v>
                </c:pt>
                <c:pt idx="3">
                  <c:v>2000Q4</c:v>
                </c:pt>
                <c:pt idx="4">
                  <c:v>2001</c:v>
                </c:pt>
                <c:pt idx="5">
                  <c:v>2001Q2</c:v>
                </c:pt>
                <c:pt idx="6">
                  <c:v>2001Q3</c:v>
                </c:pt>
                <c:pt idx="7">
                  <c:v>2001Q4</c:v>
                </c:pt>
                <c:pt idx="8">
                  <c:v>2002</c:v>
                </c:pt>
                <c:pt idx="9">
                  <c:v>2002Q2</c:v>
                </c:pt>
                <c:pt idx="10">
                  <c:v>2002Q3</c:v>
                </c:pt>
                <c:pt idx="11">
                  <c:v>2002Q4</c:v>
                </c:pt>
                <c:pt idx="12">
                  <c:v>2003</c:v>
                </c:pt>
                <c:pt idx="13">
                  <c:v>2003Q2</c:v>
                </c:pt>
                <c:pt idx="14">
                  <c:v>2003Q3</c:v>
                </c:pt>
                <c:pt idx="15">
                  <c:v>2003Q4</c:v>
                </c:pt>
                <c:pt idx="16">
                  <c:v>2004</c:v>
                </c:pt>
                <c:pt idx="17">
                  <c:v>2004Q2</c:v>
                </c:pt>
                <c:pt idx="18">
                  <c:v>2004Q3</c:v>
                </c:pt>
                <c:pt idx="19">
                  <c:v>2004Q4</c:v>
                </c:pt>
                <c:pt idx="20">
                  <c:v>2005</c:v>
                </c:pt>
                <c:pt idx="21">
                  <c:v>2005Q2</c:v>
                </c:pt>
                <c:pt idx="22">
                  <c:v>2005Q3</c:v>
                </c:pt>
                <c:pt idx="23">
                  <c:v>2005Q4</c:v>
                </c:pt>
                <c:pt idx="24">
                  <c:v>2006</c:v>
                </c:pt>
                <c:pt idx="25">
                  <c:v>2006Q2</c:v>
                </c:pt>
                <c:pt idx="26">
                  <c:v>2006Q3</c:v>
                </c:pt>
                <c:pt idx="27">
                  <c:v>2006Q4</c:v>
                </c:pt>
                <c:pt idx="28">
                  <c:v>2007</c:v>
                </c:pt>
                <c:pt idx="29">
                  <c:v>2007Q2</c:v>
                </c:pt>
                <c:pt idx="30">
                  <c:v>2007Q3</c:v>
                </c:pt>
                <c:pt idx="31">
                  <c:v>2007Q4</c:v>
                </c:pt>
                <c:pt idx="32">
                  <c:v>2008</c:v>
                </c:pt>
                <c:pt idx="33">
                  <c:v>2008Q2</c:v>
                </c:pt>
                <c:pt idx="34">
                  <c:v>2008Q3</c:v>
                </c:pt>
                <c:pt idx="35">
                  <c:v>2008Q4</c:v>
                </c:pt>
                <c:pt idx="36">
                  <c:v>2009</c:v>
                </c:pt>
                <c:pt idx="37">
                  <c:v>2009Q2</c:v>
                </c:pt>
                <c:pt idx="38">
                  <c:v>2009Q3</c:v>
                </c:pt>
                <c:pt idx="39">
                  <c:v>2009Q4</c:v>
                </c:pt>
                <c:pt idx="40">
                  <c:v>2010</c:v>
                </c:pt>
                <c:pt idx="41">
                  <c:v>2010Q2</c:v>
                </c:pt>
                <c:pt idx="42">
                  <c:v>2010Q3</c:v>
                </c:pt>
                <c:pt idx="43">
                  <c:v>2010Q4</c:v>
                </c:pt>
                <c:pt idx="44">
                  <c:v>2011</c:v>
                </c:pt>
                <c:pt idx="45">
                  <c:v>2011Q2</c:v>
                </c:pt>
                <c:pt idx="46">
                  <c:v>2011Q3</c:v>
                </c:pt>
                <c:pt idx="47">
                  <c:v>2011Q4</c:v>
                </c:pt>
                <c:pt idx="48">
                  <c:v>2012</c:v>
                </c:pt>
                <c:pt idx="49">
                  <c:v>2012Q2</c:v>
                </c:pt>
                <c:pt idx="50">
                  <c:v>2012Q3</c:v>
                </c:pt>
                <c:pt idx="51">
                  <c:v>2012Q4</c:v>
                </c:pt>
                <c:pt idx="52">
                  <c:v>2013</c:v>
                </c:pt>
                <c:pt idx="53">
                  <c:v>2013Q2</c:v>
                </c:pt>
                <c:pt idx="54">
                  <c:v>2013Q3</c:v>
                </c:pt>
                <c:pt idx="55">
                  <c:v>2013Q4</c:v>
                </c:pt>
                <c:pt idx="56">
                  <c:v>2014</c:v>
                </c:pt>
                <c:pt idx="57">
                  <c:v>2014Q2</c:v>
                </c:pt>
                <c:pt idx="58">
                  <c:v>2014Q3</c:v>
                </c:pt>
                <c:pt idx="59">
                  <c:v>2014Q4</c:v>
                </c:pt>
                <c:pt idx="60">
                  <c:v>2015</c:v>
                </c:pt>
                <c:pt idx="61">
                  <c:v>2015Q2</c:v>
                </c:pt>
                <c:pt idx="62">
                  <c:v>2015Q3</c:v>
                </c:pt>
                <c:pt idx="63">
                  <c:v>2015Q4</c:v>
                </c:pt>
                <c:pt idx="64">
                  <c:v>2016</c:v>
                </c:pt>
                <c:pt idx="65">
                  <c:v>2016Q2</c:v>
                </c:pt>
                <c:pt idx="66">
                  <c:v>2016Q3</c:v>
                </c:pt>
                <c:pt idx="67">
                  <c:v>2016Q4</c:v>
                </c:pt>
                <c:pt idx="68">
                  <c:v>2017</c:v>
                </c:pt>
                <c:pt idx="69">
                  <c:v>2017Q2</c:v>
                </c:pt>
                <c:pt idx="70">
                  <c:v>2017Q3</c:v>
                </c:pt>
                <c:pt idx="71">
                  <c:v>2017Q4</c:v>
                </c:pt>
                <c:pt idx="72">
                  <c:v>2018</c:v>
                </c:pt>
                <c:pt idx="73">
                  <c:v>2018Q2</c:v>
                </c:pt>
                <c:pt idx="74">
                  <c:v>2018Q3</c:v>
                </c:pt>
                <c:pt idx="75">
                  <c:v>2018Q4</c:v>
                </c:pt>
                <c:pt idx="76">
                  <c:v>2019</c:v>
                </c:pt>
                <c:pt idx="77">
                  <c:v>2019Q2</c:v>
                </c:pt>
                <c:pt idx="78">
                  <c:v>2019Q3</c:v>
                </c:pt>
                <c:pt idx="79">
                  <c:v>2019Q4</c:v>
                </c:pt>
                <c:pt idx="80">
                  <c:v>2020</c:v>
                </c:pt>
                <c:pt idx="81">
                  <c:v>2020Q2</c:v>
                </c:pt>
                <c:pt idx="82">
                  <c:v>2020Q3</c:v>
                </c:pt>
                <c:pt idx="83">
                  <c:v>2020Q4</c:v>
                </c:pt>
                <c:pt idx="84">
                  <c:v>2021</c:v>
                </c:pt>
                <c:pt idx="85">
                  <c:v>2021Q2</c:v>
                </c:pt>
                <c:pt idx="86">
                  <c:v>2021Q3</c:v>
                </c:pt>
                <c:pt idx="87">
                  <c:v>2021Q4</c:v>
                </c:pt>
                <c:pt idx="88">
                  <c:v>2022</c:v>
                </c:pt>
                <c:pt idx="89">
                  <c:v>2022Q2</c:v>
                </c:pt>
                <c:pt idx="90">
                  <c:v>2022Q3</c:v>
                </c:pt>
                <c:pt idx="91">
                  <c:v>2022Q4</c:v>
                </c:pt>
                <c:pt idx="92">
                  <c:v>2023</c:v>
                </c:pt>
                <c:pt idx="93">
                  <c:v>2023Q2</c:v>
                </c:pt>
                <c:pt idx="94">
                  <c:v>2023Q3</c:v>
                </c:pt>
                <c:pt idx="95">
                  <c:v>2023Q4</c:v>
                </c:pt>
                <c:pt idx="96">
                  <c:v>2024</c:v>
                </c:pt>
                <c:pt idx="97">
                  <c:v>2024Q2</c:v>
                </c:pt>
              </c:strCache>
            </c:strRef>
          </c:cat>
          <c:val>
            <c:numRef>
              <c:f>'Figure 1'!$B$14:$CV$14</c:f>
              <c:numCache>
                <c:formatCode>#,##0.##########</c:formatCode>
                <c:ptCount val="99"/>
                <c:pt idx="0">
                  <c:v>60.7</c:v>
                </c:pt>
                <c:pt idx="1">
                  <c:v>61.3</c:v>
                </c:pt>
                <c:pt idx="2">
                  <c:v>61.6</c:v>
                </c:pt>
                <c:pt idx="3">
                  <c:v>61.9</c:v>
                </c:pt>
                <c:pt idx="4">
                  <c:v>62.1</c:v>
                </c:pt>
                <c:pt idx="5">
                  <c:v>62.6</c:v>
                </c:pt>
                <c:pt idx="6">
                  <c:v>62.8</c:v>
                </c:pt>
                <c:pt idx="7">
                  <c:v>62.8</c:v>
                </c:pt>
                <c:pt idx="8">
                  <c:v>63.4</c:v>
                </c:pt>
                <c:pt idx="9">
                  <c:v>63.8</c:v>
                </c:pt>
                <c:pt idx="10">
                  <c:v>64.099999999999994</c:v>
                </c:pt>
                <c:pt idx="11" formatCode="#,##0.0">
                  <c:v>64</c:v>
                </c:pt>
                <c:pt idx="12">
                  <c:v>64.8</c:v>
                </c:pt>
                <c:pt idx="13">
                  <c:v>65.2</c:v>
                </c:pt>
                <c:pt idx="14">
                  <c:v>65.099999999999994</c:v>
                </c:pt>
                <c:pt idx="15">
                  <c:v>65.099999999999994</c:v>
                </c:pt>
                <c:pt idx="16" formatCode="#,##0.0">
                  <c:v>66</c:v>
                </c:pt>
                <c:pt idx="17">
                  <c:v>67.400000000000006</c:v>
                </c:pt>
                <c:pt idx="18">
                  <c:v>67.8</c:v>
                </c:pt>
                <c:pt idx="19">
                  <c:v>67.7</c:v>
                </c:pt>
                <c:pt idx="20">
                  <c:v>68.5</c:v>
                </c:pt>
                <c:pt idx="21">
                  <c:v>68.900000000000006</c:v>
                </c:pt>
                <c:pt idx="22">
                  <c:v>69.099999999999994</c:v>
                </c:pt>
                <c:pt idx="23">
                  <c:v>69.2</c:v>
                </c:pt>
                <c:pt idx="24">
                  <c:v>70.3</c:v>
                </c:pt>
                <c:pt idx="25">
                  <c:v>70.8</c:v>
                </c:pt>
                <c:pt idx="26">
                  <c:v>71.599999999999994</c:v>
                </c:pt>
                <c:pt idx="27">
                  <c:v>72.2</c:v>
                </c:pt>
                <c:pt idx="28">
                  <c:v>73.2</c:v>
                </c:pt>
                <c:pt idx="29">
                  <c:v>74.3</c:v>
                </c:pt>
                <c:pt idx="30">
                  <c:v>74.599999999999994</c:v>
                </c:pt>
                <c:pt idx="31">
                  <c:v>74.599999999999994</c:v>
                </c:pt>
                <c:pt idx="32">
                  <c:v>75.5</c:v>
                </c:pt>
                <c:pt idx="33">
                  <c:v>77.2</c:v>
                </c:pt>
                <c:pt idx="34">
                  <c:v>78.400000000000006</c:v>
                </c:pt>
                <c:pt idx="35">
                  <c:v>77.5</c:v>
                </c:pt>
                <c:pt idx="36">
                  <c:v>77.599999999999994</c:v>
                </c:pt>
                <c:pt idx="37">
                  <c:v>77.400000000000006</c:v>
                </c:pt>
                <c:pt idx="38">
                  <c:v>77.400000000000006</c:v>
                </c:pt>
                <c:pt idx="39">
                  <c:v>77.599999999999994</c:v>
                </c:pt>
                <c:pt idx="40">
                  <c:v>77.8</c:v>
                </c:pt>
                <c:pt idx="41" formatCode="#,##0.0">
                  <c:v>79</c:v>
                </c:pt>
                <c:pt idx="42">
                  <c:v>79.099999999999994</c:v>
                </c:pt>
                <c:pt idx="43">
                  <c:v>79.7</c:v>
                </c:pt>
                <c:pt idx="44">
                  <c:v>80.599999999999994</c:v>
                </c:pt>
                <c:pt idx="45">
                  <c:v>81.400000000000006</c:v>
                </c:pt>
                <c:pt idx="46">
                  <c:v>81.8</c:v>
                </c:pt>
                <c:pt idx="47">
                  <c:v>82.1</c:v>
                </c:pt>
                <c:pt idx="48">
                  <c:v>82.7</c:v>
                </c:pt>
                <c:pt idx="49">
                  <c:v>83.2</c:v>
                </c:pt>
                <c:pt idx="50">
                  <c:v>83.3</c:v>
                </c:pt>
                <c:pt idx="51">
                  <c:v>83.3</c:v>
                </c:pt>
                <c:pt idx="52">
                  <c:v>83.6</c:v>
                </c:pt>
                <c:pt idx="53">
                  <c:v>83.6</c:v>
                </c:pt>
                <c:pt idx="54">
                  <c:v>83.7</c:v>
                </c:pt>
                <c:pt idx="55">
                  <c:v>83.9</c:v>
                </c:pt>
                <c:pt idx="56">
                  <c:v>84.1</c:v>
                </c:pt>
                <c:pt idx="57">
                  <c:v>84.1</c:v>
                </c:pt>
                <c:pt idx="58">
                  <c:v>84.4</c:v>
                </c:pt>
                <c:pt idx="59">
                  <c:v>84.6</c:v>
                </c:pt>
                <c:pt idx="60" formatCode="#,##0.0">
                  <c:v>85</c:v>
                </c:pt>
                <c:pt idx="61">
                  <c:v>85.1</c:v>
                </c:pt>
                <c:pt idx="62">
                  <c:v>85.3</c:v>
                </c:pt>
                <c:pt idx="63">
                  <c:v>85.1</c:v>
                </c:pt>
                <c:pt idx="64">
                  <c:v>85.2</c:v>
                </c:pt>
                <c:pt idx="65">
                  <c:v>85.8</c:v>
                </c:pt>
                <c:pt idx="66">
                  <c:v>86.2</c:v>
                </c:pt>
                <c:pt idx="67">
                  <c:v>86.6</c:v>
                </c:pt>
                <c:pt idx="68">
                  <c:v>87.3</c:v>
                </c:pt>
                <c:pt idx="69">
                  <c:v>87.8</c:v>
                </c:pt>
                <c:pt idx="70">
                  <c:v>88.3</c:v>
                </c:pt>
                <c:pt idx="71">
                  <c:v>89.1</c:v>
                </c:pt>
                <c:pt idx="72">
                  <c:v>89.9</c:v>
                </c:pt>
                <c:pt idx="73">
                  <c:v>90.6</c:v>
                </c:pt>
                <c:pt idx="74">
                  <c:v>91.2</c:v>
                </c:pt>
                <c:pt idx="75">
                  <c:v>91.6</c:v>
                </c:pt>
                <c:pt idx="76" formatCode="#,##0.0">
                  <c:v>92</c:v>
                </c:pt>
                <c:pt idx="77">
                  <c:v>92.8</c:v>
                </c:pt>
                <c:pt idx="78">
                  <c:v>92.7</c:v>
                </c:pt>
                <c:pt idx="79" formatCode="#,##0.0">
                  <c:v>93</c:v>
                </c:pt>
                <c:pt idx="80">
                  <c:v>93.6</c:v>
                </c:pt>
                <c:pt idx="81">
                  <c:v>93.5</c:v>
                </c:pt>
                <c:pt idx="82">
                  <c:v>94.2</c:v>
                </c:pt>
                <c:pt idx="83">
                  <c:v>94.5</c:v>
                </c:pt>
                <c:pt idx="84">
                  <c:v>95.8</c:v>
                </c:pt>
                <c:pt idx="85">
                  <c:v>98.5</c:v>
                </c:pt>
                <c:pt idx="86">
                  <c:v>102.2</c:v>
                </c:pt>
                <c:pt idx="87">
                  <c:v>103.5</c:v>
                </c:pt>
                <c:pt idx="88">
                  <c:v>107.1</c:v>
                </c:pt>
                <c:pt idx="89" formatCode="#,##0.0">
                  <c:v>113</c:v>
                </c:pt>
                <c:pt idx="90" formatCode="#,##0.0">
                  <c:v>114</c:v>
                </c:pt>
                <c:pt idx="91">
                  <c:v>115.6</c:v>
                </c:pt>
                <c:pt idx="92" formatCode="#,##0.0">
                  <c:v>116</c:v>
                </c:pt>
                <c:pt idx="93">
                  <c:v>116.7</c:v>
                </c:pt>
                <c:pt idx="94">
                  <c:v>116.5</c:v>
                </c:pt>
                <c:pt idx="95" formatCode="#,##0.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D-4E0D-B45D-7442E59B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533880"/>
        <c:axId val="246531528"/>
      </c:lineChart>
      <c:dateAx>
        <c:axId val="246533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46531528"/>
        <c:crosses val="autoZero"/>
        <c:auto val="0"/>
        <c:lblOffset val="100"/>
        <c:baseTimeUnit val="days"/>
        <c:majorUnit val="4"/>
        <c:minorUnit val="1"/>
      </c:dateAx>
      <c:valAx>
        <c:axId val="246531528"/>
        <c:scaling>
          <c:orientation val="minMax"/>
          <c:max val="140"/>
          <c:min val="6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crossAx val="246533880"/>
        <c:crosses val="autoZero"/>
        <c:crossBetween val="between"/>
        <c:majorUnit val="10"/>
      </c:valAx>
    </c:plotArea>
    <c:legend>
      <c:legendPos val="b"/>
      <c:layout>
        <c:manualLayout>
          <c:xMode val="edge"/>
          <c:yMode val="edge"/>
          <c:x val="0.36182362204724411"/>
          <c:y val="0.83573765799368449"/>
          <c:w val="0.27635275590551184"/>
          <c:h val="4.1413910041930901E-2"/>
        </c:manualLayout>
      </c:layout>
      <c:overlay val="0"/>
      <c:spPr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19</xdr:row>
      <xdr:rowOff>95249</xdr:rowOff>
    </xdr:from>
    <xdr:to>
      <xdr:col>12</xdr:col>
      <xdr:colOff>187325</xdr:colOff>
      <xdr:row>53</xdr:row>
      <xdr:rowOff>110428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</cdr:x>
      <cdr:y>0.91797</cdr:y>
    </cdr:from>
    <cdr:ext cx="7995000" cy="484876"/>
    <cdr:sp macro="" textlink="">
      <cdr:nvSpPr>
        <cdr:cNvPr id="4" name="FootonotesShape">
          <a:extLst xmlns:a="http://schemas.openxmlformats.org/drawingml/2006/main">
            <a:ext uri="{FF2B5EF4-FFF2-40B4-BE49-F238E27FC236}">
              <a16:creationId xmlns:a16="http://schemas.microsoft.com/office/drawing/2014/main" id="{7A5C0ADC-5295-1012-91E6-B3A944D8D708}"/>
            </a:ext>
          </a:extLst>
        </cdr:cNvPr>
        <cdr:cNvSpPr txBox="1"/>
      </cdr:nvSpPr>
      <cdr:spPr>
        <a:xfrm xmlns:a="http://schemas.openxmlformats.org/drawingml/2006/main">
          <a:off x="0" y="5426278"/>
          <a:ext cx="7995000" cy="484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en-IE" sz="1200">
              <a:latin typeface="Arial" panose="020B0604020202020204" pitchFamily="34" charset="0"/>
            </a:rPr>
            <a:t>Note: y-axis does not start at 0.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IE" sz="1200" i="1">
              <a:latin typeface="Arial" panose="020B0604020202020204" pitchFamily="34" charset="0"/>
            </a:rPr>
            <a:t>Source:</a:t>
          </a:r>
          <a:r>
            <a:rPr lang="en-IE" sz="1200">
              <a:latin typeface="Arial" panose="020B0604020202020204" pitchFamily="34" charset="0"/>
            </a:rPr>
            <a:t> Eurostat (online data code: sts_copi_q)</a:t>
          </a:r>
        </a:p>
      </cdr:txBody>
    </cdr:sp>
  </cdr:absSizeAnchor>
  <cdr:absSizeAnchor xmlns:cdr="http://schemas.openxmlformats.org/drawingml/2006/chartDrawing">
    <cdr:from>
      <cdr:x>0.83936</cdr:x>
      <cdr:y>0.92884</cdr:y>
    </cdr:from>
    <cdr:ext cx="1530099" cy="420623"/>
    <cdr:pic>
      <cdr:nvPicPr>
        <cdr:cNvPr id="6" name="LogoShape">
          <a:extLst xmlns:a="http://schemas.openxmlformats.org/drawingml/2006/main">
            <a:ext uri="{FF2B5EF4-FFF2-40B4-BE49-F238E27FC236}">
              <a16:creationId xmlns:a16="http://schemas.microsoft.com/office/drawing/2014/main" id="{70B74325-0053-8CE7-E798-14190C050EB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994901" y="5490531"/>
          <a:ext cx="1530099" cy="420623"/>
        </a:xfrm>
        <a:prstGeom xmlns:a="http://schemas.openxmlformats.org/drawingml/2006/main" prst="rect">
          <a:avLst/>
        </a:prstGeom>
      </cdr:spPr>
    </cdr:pic>
  </cdr:absSizeAnchor>
</c:userShapes>
</file>

<file path=xl/theme/theme1.xml><?xml version="1.0" encoding="utf-8"?>
<a:theme xmlns:a="http://schemas.openxmlformats.org/drawingml/2006/main" name="Office Theme">
  <a:themeElements>
    <a:clrScheme name="Palette 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644A7"/>
      </a:accent1>
      <a:accent2>
        <a:srgbClr val="B09120"/>
      </a:accent2>
      <a:accent3>
        <a:srgbClr val="E04040"/>
      </a:accent3>
      <a:accent4>
        <a:srgbClr val="208486"/>
      </a:accent4>
      <a:accent5>
        <a:srgbClr val="388AE2"/>
      </a:accent5>
      <a:accent6>
        <a:srgbClr val="C05F0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8"/>
  <sheetViews>
    <sheetView showGridLines="0" tabSelected="1" zoomScaleNormal="100" workbookViewId="0">
      <selection activeCell="A17" sqref="A17"/>
    </sheetView>
  </sheetViews>
  <sheetFormatPr defaultColWidth="8.625" defaultRowHeight="12.75" x14ac:dyDescent="0.2"/>
  <cols>
    <col min="1" max="1" width="30" style="4" customWidth="1"/>
    <col min="2" max="16384" width="8.625" style="4"/>
  </cols>
  <sheetData>
    <row r="1" spans="1:100" x14ac:dyDescent="0.2">
      <c r="A1" s="2" t="s">
        <v>0</v>
      </c>
    </row>
    <row r="3" spans="1:100" x14ac:dyDescent="0.2">
      <c r="A3" s="2" t="s">
        <v>1</v>
      </c>
      <c r="B3" s="3" t="s">
        <v>161</v>
      </c>
    </row>
    <row r="4" spans="1:100" x14ac:dyDescent="0.2">
      <c r="A4" s="2" t="s">
        <v>2</v>
      </c>
      <c r="B4" s="3" t="s">
        <v>162</v>
      </c>
    </row>
    <row r="5" spans="1:100" x14ac:dyDescent="0.2">
      <c r="A5" s="2" t="s">
        <v>3</v>
      </c>
      <c r="B5" s="2" t="s">
        <v>4</v>
      </c>
    </row>
    <row r="7" spans="1:100" x14ac:dyDescent="0.2">
      <c r="A7" s="2" t="s">
        <v>5</v>
      </c>
      <c r="B7" s="2" t="s">
        <v>104</v>
      </c>
    </row>
    <row r="8" spans="1:100" x14ac:dyDescent="0.2">
      <c r="A8" s="2" t="s">
        <v>6</v>
      </c>
      <c r="B8" s="2" t="s">
        <v>7</v>
      </c>
    </row>
    <row r="9" spans="1:100" x14ac:dyDescent="0.2">
      <c r="A9" s="2" t="s">
        <v>8</v>
      </c>
      <c r="B9" s="2" t="s">
        <v>9</v>
      </c>
    </row>
    <row r="10" spans="1:100" x14ac:dyDescent="0.2">
      <c r="A10" s="2" t="s">
        <v>10</v>
      </c>
      <c r="B10" s="2" t="s">
        <v>160</v>
      </c>
      <c r="V10" s="4">
        <v>0</v>
      </c>
      <c r="W10" s="4">
        <v>1</v>
      </c>
      <c r="X10" s="4">
        <v>2</v>
      </c>
      <c r="Y10" s="4">
        <v>3</v>
      </c>
      <c r="Z10" s="4">
        <v>4</v>
      </c>
      <c r="AA10" s="4">
        <v>5</v>
      </c>
      <c r="AB10" s="4">
        <v>6</v>
      </c>
      <c r="AC10" s="4">
        <v>7</v>
      </c>
      <c r="AD10" s="4">
        <v>8</v>
      </c>
      <c r="AE10" s="4">
        <v>9</v>
      </c>
      <c r="AF10" s="4">
        <v>10</v>
      </c>
      <c r="AG10" s="4">
        <v>11</v>
      </c>
      <c r="AH10" s="4">
        <v>12</v>
      </c>
      <c r="AI10" s="4">
        <v>13</v>
      </c>
      <c r="AJ10" s="4">
        <v>14</v>
      </c>
      <c r="AK10" s="4">
        <v>15</v>
      </c>
      <c r="AL10" s="4">
        <v>16</v>
      </c>
      <c r="AM10" s="4">
        <v>17</v>
      </c>
      <c r="AN10" s="4">
        <v>18</v>
      </c>
      <c r="AO10" s="4">
        <v>19</v>
      </c>
      <c r="AP10" s="4">
        <v>20</v>
      </c>
      <c r="AQ10" s="4">
        <v>21</v>
      </c>
      <c r="AR10" s="4">
        <v>22</v>
      </c>
      <c r="AS10" s="4">
        <v>23</v>
      </c>
      <c r="AT10" s="4">
        <v>0</v>
      </c>
      <c r="AU10" s="4">
        <v>1</v>
      </c>
      <c r="AV10" s="4">
        <v>2</v>
      </c>
      <c r="AW10" s="4">
        <v>3</v>
      </c>
      <c r="AX10" s="4">
        <v>4</v>
      </c>
      <c r="AY10" s="4">
        <v>5</v>
      </c>
      <c r="AZ10" s="4">
        <v>6</v>
      </c>
      <c r="BA10" s="4">
        <v>7</v>
      </c>
      <c r="BB10" s="4">
        <v>8</v>
      </c>
      <c r="BC10" s="4">
        <v>9</v>
      </c>
      <c r="BD10" s="4">
        <v>10</v>
      </c>
      <c r="BE10" s="4">
        <v>11</v>
      </c>
      <c r="BF10" s="4">
        <v>12</v>
      </c>
      <c r="BG10" s="4">
        <v>13</v>
      </c>
      <c r="BH10" s="4">
        <v>14</v>
      </c>
      <c r="BI10" s="4">
        <v>15</v>
      </c>
      <c r="BJ10" s="4">
        <v>16</v>
      </c>
      <c r="BK10" s="4">
        <v>17</v>
      </c>
      <c r="BL10" s="4">
        <v>18</v>
      </c>
      <c r="BM10" s="4">
        <v>19</v>
      </c>
      <c r="BN10" s="4">
        <v>20</v>
      </c>
      <c r="BO10" s="4">
        <v>21</v>
      </c>
      <c r="BP10" s="4">
        <v>22</v>
      </c>
      <c r="BQ10" s="4">
        <v>23</v>
      </c>
      <c r="BR10" s="4">
        <v>24</v>
      </c>
      <c r="BS10" s="4">
        <v>25</v>
      </c>
      <c r="BT10" s="4">
        <v>26</v>
      </c>
      <c r="BU10" s="4">
        <v>27</v>
      </c>
      <c r="BV10" s="4">
        <v>28</v>
      </c>
    </row>
    <row r="12" spans="1:100" x14ac:dyDescent="0.2">
      <c r="A12" s="5"/>
      <c r="B12" s="5">
        <v>2000</v>
      </c>
      <c r="C12" s="5" t="s">
        <v>128</v>
      </c>
      <c r="D12" s="5" t="s">
        <v>129</v>
      </c>
      <c r="E12" s="5" t="s">
        <v>130</v>
      </c>
      <c r="F12" s="5">
        <v>2001</v>
      </c>
      <c r="G12" s="5" t="s">
        <v>131</v>
      </c>
      <c r="H12" s="5" t="s">
        <v>132</v>
      </c>
      <c r="I12" s="5" t="s">
        <v>133</v>
      </c>
      <c r="J12" s="5">
        <v>2002</v>
      </c>
      <c r="K12" s="5" t="s">
        <v>134</v>
      </c>
      <c r="L12" s="5" t="s">
        <v>135</v>
      </c>
      <c r="M12" s="5" t="s">
        <v>136</v>
      </c>
      <c r="N12" s="5">
        <v>2003</v>
      </c>
      <c r="O12" s="5" t="s">
        <v>137</v>
      </c>
      <c r="P12" s="5" t="s">
        <v>138</v>
      </c>
      <c r="Q12" s="5" t="s">
        <v>139</v>
      </c>
      <c r="R12" s="5">
        <v>2004</v>
      </c>
      <c r="S12" s="5" t="s">
        <v>140</v>
      </c>
      <c r="T12" s="5" t="s">
        <v>141</v>
      </c>
      <c r="U12" s="5" t="s">
        <v>142</v>
      </c>
      <c r="V12" s="5">
        <v>2005</v>
      </c>
      <c r="W12" s="5" t="s">
        <v>11</v>
      </c>
      <c r="X12" s="5" t="s">
        <v>12</v>
      </c>
      <c r="Y12" s="5" t="s">
        <v>13</v>
      </c>
      <c r="Z12" s="5">
        <v>2006</v>
      </c>
      <c r="AA12" s="5" t="s">
        <v>14</v>
      </c>
      <c r="AB12" s="5" t="s">
        <v>15</v>
      </c>
      <c r="AC12" s="5" t="s">
        <v>16</v>
      </c>
      <c r="AD12" s="5">
        <v>2007</v>
      </c>
      <c r="AE12" s="5" t="s">
        <v>17</v>
      </c>
      <c r="AF12" s="5" t="s">
        <v>18</v>
      </c>
      <c r="AG12" s="5" t="s">
        <v>19</v>
      </c>
      <c r="AH12" s="5">
        <v>2008</v>
      </c>
      <c r="AI12" s="5" t="s">
        <v>20</v>
      </c>
      <c r="AJ12" s="5" t="s">
        <v>21</v>
      </c>
      <c r="AK12" s="5" t="s">
        <v>22</v>
      </c>
      <c r="AL12" s="5">
        <v>2009</v>
      </c>
      <c r="AM12" s="5" t="s">
        <v>23</v>
      </c>
      <c r="AN12" s="5" t="s">
        <v>24</v>
      </c>
      <c r="AO12" s="5" t="s">
        <v>25</v>
      </c>
      <c r="AP12" s="5">
        <v>2010</v>
      </c>
      <c r="AQ12" s="5" t="s">
        <v>26</v>
      </c>
      <c r="AR12" s="5" t="s">
        <v>27</v>
      </c>
      <c r="AS12" s="5" t="s">
        <v>28</v>
      </c>
      <c r="AT12" s="5">
        <v>2011</v>
      </c>
      <c r="AU12" s="5" t="s">
        <v>29</v>
      </c>
      <c r="AV12" s="5" t="s">
        <v>30</v>
      </c>
      <c r="AW12" s="5" t="s">
        <v>31</v>
      </c>
      <c r="AX12" s="5">
        <v>2012</v>
      </c>
      <c r="AY12" s="5" t="s">
        <v>32</v>
      </c>
      <c r="AZ12" s="5" t="s">
        <v>33</v>
      </c>
      <c r="BA12" s="5" t="s">
        <v>34</v>
      </c>
      <c r="BB12" s="5">
        <v>2013</v>
      </c>
      <c r="BC12" s="5" t="s">
        <v>35</v>
      </c>
      <c r="BD12" s="5" t="s">
        <v>36</v>
      </c>
      <c r="BE12" s="5" t="s">
        <v>37</v>
      </c>
      <c r="BF12" s="5">
        <v>2014</v>
      </c>
      <c r="BG12" s="5" t="s">
        <v>38</v>
      </c>
      <c r="BH12" s="5" t="s">
        <v>39</v>
      </c>
      <c r="BI12" s="5" t="s">
        <v>40</v>
      </c>
      <c r="BJ12" s="5">
        <v>2015</v>
      </c>
      <c r="BK12" s="5" t="s">
        <v>41</v>
      </c>
      <c r="BL12" s="5" t="s">
        <v>42</v>
      </c>
      <c r="BM12" s="5" t="s">
        <v>43</v>
      </c>
      <c r="BN12" s="5">
        <v>2016</v>
      </c>
      <c r="BO12" s="5" t="s">
        <v>44</v>
      </c>
      <c r="BP12" s="5" t="s">
        <v>45</v>
      </c>
      <c r="BQ12" s="5" t="s">
        <v>46</v>
      </c>
      <c r="BR12" s="5">
        <v>2017</v>
      </c>
      <c r="BS12" s="5" t="s">
        <v>47</v>
      </c>
      <c r="BT12" s="5" t="s">
        <v>48</v>
      </c>
      <c r="BU12" s="5" t="s">
        <v>49</v>
      </c>
      <c r="BV12" s="5">
        <v>2018</v>
      </c>
      <c r="BW12" s="5" t="s">
        <v>97</v>
      </c>
      <c r="BX12" s="5" t="s">
        <v>98</v>
      </c>
      <c r="BY12" s="5" t="s">
        <v>99</v>
      </c>
      <c r="BZ12" s="5">
        <v>2019</v>
      </c>
      <c r="CA12" s="5" t="s">
        <v>100</v>
      </c>
      <c r="CB12" s="5" t="s">
        <v>105</v>
      </c>
      <c r="CC12" s="5" t="s">
        <v>106</v>
      </c>
      <c r="CD12" s="5">
        <v>2020</v>
      </c>
      <c r="CE12" s="5" t="s">
        <v>107</v>
      </c>
      <c r="CF12" s="5" t="s">
        <v>110</v>
      </c>
      <c r="CG12" s="5" t="s">
        <v>111</v>
      </c>
      <c r="CH12" s="5">
        <v>2021</v>
      </c>
      <c r="CI12" s="5" t="s">
        <v>112</v>
      </c>
      <c r="CJ12" s="5" t="s">
        <v>114</v>
      </c>
      <c r="CK12" s="5" t="s">
        <v>115</v>
      </c>
      <c r="CL12" s="5">
        <v>2022</v>
      </c>
      <c r="CM12" s="5" t="s">
        <v>116</v>
      </c>
      <c r="CN12" s="5" t="s">
        <v>117</v>
      </c>
      <c r="CO12" s="5" t="s">
        <v>120</v>
      </c>
      <c r="CP12" s="5">
        <v>2023</v>
      </c>
      <c r="CQ12" s="5" t="s">
        <v>143</v>
      </c>
      <c r="CR12" s="5" t="s">
        <v>144</v>
      </c>
      <c r="CS12" s="5" t="s">
        <v>145</v>
      </c>
      <c r="CT12" s="5">
        <v>2024</v>
      </c>
      <c r="CU12" s="5" t="s">
        <v>146</v>
      </c>
      <c r="CV12" s="5" t="s">
        <v>147</v>
      </c>
    </row>
    <row r="13" spans="1:100" x14ac:dyDescent="0.2">
      <c r="A13" s="5" t="s">
        <v>125</v>
      </c>
      <c r="B13" s="6">
        <v>61.2</v>
      </c>
      <c r="C13" s="6">
        <v>61.6</v>
      </c>
      <c r="D13" s="6">
        <v>61.9</v>
      </c>
      <c r="E13" s="6">
        <v>62.5</v>
      </c>
      <c r="F13" s="6">
        <v>62.8</v>
      </c>
      <c r="G13" s="6">
        <v>63.1</v>
      </c>
      <c r="H13" s="6">
        <v>63.3</v>
      </c>
      <c r="I13" s="6">
        <v>63.2</v>
      </c>
      <c r="J13" s="6">
        <v>63.8</v>
      </c>
      <c r="K13" s="6">
        <v>64.099999999999994</v>
      </c>
      <c r="L13" s="6">
        <v>64.3</v>
      </c>
      <c r="M13" s="6">
        <v>64.400000000000006</v>
      </c>
      <c r="N13" s="6">
        <v>64.900000000000006</v>
      </c>
      <c r="O13" s="6">
        <v>65.3</v>
      </c>
      <c r="P13" s="6">
        <v>65.400000000000006</v>
      </c>
      <c r="Q13" s="6">
        <v>65.599999999999994</v>
      </c>
      <c r="R13" s="6">
        <v>66.2</v>
      </c>
      <c r="S13" s="6">
        <v>67.5</v>
      </c>
      <c r="T13" s="7">
        <v>68</v>
      </c>
      <c r="U13" s="6">
        <v>68.2</v>
      </c>
      <c r="V13" s="6">
        <v>68.7</v>
      </c>
      <c r="W13" s="6">
        <v>68.900000000000006</v>
      </c>
      <c r="X13" s="6">
        <v>69.2</v>
      </c>
      <c r="Y13" s="6">
        <v>70.099999999999994</v>
      </c>
      <c r="Z13" s="6">
        <v>70.8</v>
      </c>
      <c r="AA13" s="6">
        <v>71.5</v>
      </c>
      <c r="AB13" s="6">
        <v>72.2</v>
      </c>
      <c r="AC13" s="6">
        <v>72.900000000000006</v>
      </c>
      <c r="AD13" s="6">
        <v>73.7</v>
      </c>
      <c r="AE13" s="6">
        <v>74.900000000000006</v>
      </c>
      <c r="AF13" s="6">
        <v>75.3</v>
      </c>
      <c r="AG13" s="7">
        <v>76</v>
      </c>
      <c r="AH13" s="7">
        <v>77</v>
      </c>
      <c r="AI13" s="6">
        <v>78.5</v>
      </c>
      <c r="AJ13" s="6">
        <v>79.599999999999994</v>
      </c>
      <c r="AK13" s="6">
        <v>78.599999999999994</v>
      </c>
      <c r="AL13" s="6">
        <v>78.3</v>
      </c>
      <c r="AM13" s="7">
        <v>78</v>
      </c>
      <c r="AN13" s="6">
        <v>78.099999999999994</v>
      </c>
      <c r="AO13" s="7">
        <v>78</v>
      </c>
      <c r="AP13" s="7">
        <v>78</v>
      </c>
      <c r="AQ13" s="6">
        <v>78.599999999999994</v>
      </c>
      <c r="AR13" s="6">
        <v>78.8</v>
      </c>
      <c r="AS13" s="6">
        <v>79.2</v>
      </c>
      <c r="AT13" s="7">
        <v>80</v>
      </c>
      <c r="AU13" s="6">
        <v>80.900000000000006</v>
      </c>
      <c r="AV13" s="6">
        <v>81.599999999999994</v>
      </c>
      <c r="AW13" s="6">
        <v>81.900000000000006</v>
      </c>
      <c r="AX13" s="6">
        <v>82.1</v>
      </c>
      <c r="AY13" s="7">
        <v>83</v>
      </c>
      <c r="AZ13" s="6">
        <v>82.8</v>
      </c>
      <c r="BA13" s="6">
        <v>82.7</v>
      </c>
      <c r="BB13" s="6">
        <v>83.2</v>
      </c>
      <c r="BC13" s="7">
        <v>83</v>
      </c>
      <c r="BD13" s="6">
        <v>82.8</v>
      </c>
      <c r="BE13" s="7">
        <v>83</v>
      </c>
      <c r="BF13" s="6">
        <v>83.5</v>
      </c>
      <c r="BG13" s="6">
        <v>83.4</v>
      </c>
      <c r="BH13" s="6">
        <v>83.8</v>
      </c>
      <c r="BI13" s="6">
        <v>83.7</v>
      </c>
      <c r="BJ13" s="6">
        <v>83.9</v>
      </c>
      <c r="BK13" s="6">
        <v>83.8</v>
      </c>
      <c r="BL13" s="6">
        <v>83.7</v>
      </c>
      <c r="BM13" s="6">
        <v>83.9</v>
      </c>
      <c r="BN13" s="7">
        <v>84</v>
      </c>
      <c r="BO13" s="6">
        <v>84.6</v>
      </c>
      <c r="BP13" s="6">
        <v>85.1</v>
      </c>
      <c r="BQ13" s="6">
        <v>85.3</v>
      </c>
      <c r="BR13" s="6">
        <v>85.9</v>
      </c>
      <c r="BS13" s="6">
        <v>86.7</v>
      </c>
      <c r="BT13" s="7">
        <v>87</v>
      </c>
      <c r="BU13" s="6">
        <v>87.5</v>
      </c>
      <c r="BV13" s="6">
        <v>88.5</v>
      </c>
      <c r="BW13" s="6">
        <v>89.4</v>
      </c>
      <c r="BX13" s="6">
        <v>90.6</v>
      </c>
      <c r="BY13" s="6">
        <v>90.9</v>
      </c>
      <c r="BZ13" s="6">
        <v>91.9</v>
      </c>
      <c r="CA13" s="6">
        <v>92.4</v>
      </c>
      <c r="CB13" s="6">
        <v>92.9</v>
      </c>
      <c r="CC13" s="6">
        <v>93.6</v>
      </c>
      <c r="CD13" s="6">
        <v>94.1</v>
      </c>
      <c r="CE13" s="7">
        <v>94</v>
      </c>
      <c r="CF13" s="6">
        <v>94.4</v>
      </c>
      <c r="CG13" s="6">
        <v>95.3</v>
      </c>
      <c r="CH13" s="6">
        <v>96.5</v>
      </c>
      <c r="CI13" s="6">
        <v>98.7</v>
      </c>
      <c r="CJ13" s="6">
        <v>101.6</v>
      </c>
      <c r="CK13" s="6">
        <v>103.2</v>
      </c>
      <c r="CL13" s="6">
        <v>106.7</v>
      </c>
      <c r="CM13" s="6">
        <v>111.6</v>
      </c>
      <c r="CN13" s="6">
        <v>114.4</v>
      </c>
      <c r="CO13" s="6">
        <v>116.1</v>
      </c>
      <c r="CP13" s="6">
        <v>118.4</v>
      </c>
      <c r="CQ13" s="6">
        <v>119.9</v>
      </c>
      <c r="CR13" s="6">
        <v>120.1</v>
      </c>
      <c r="CS13" s="6">
        <v>121.2</v>
      </c>
      <c r="CT13" s="6">
        <v>122.6</v>
      </c>
      <c r="CU13" s="6">
        <v>122.9</v>
      </c>
    </row>
    <row r="14" spans="1:100" x14ac:dyDescent="0.2">
      <c r="A14" s="5" t="s">
        <v>126</v>
      </c>
      <c r="B14" s="8">
        <v>60.7</v>
      </c>
      <c r="C14" s="8">
        <v>61.3</v>
      </c>
      <c r="D14" s="8">
        <v>61.6</v>
      </c>
      <c r="E14" s="8">
        <v>61.9</v>
      </c>
      <c r="F14" s="8">
        <v>62.1</v>
      </c>
      <c r="G14" s="8">
        <v>62.6</v>
      </c>
      <c r="H14" s="8">
        <v>62.8</v>
      </c>
      <c r="I14" s="8">
        <v>62.8</v>
      </c>
      <c r="J14" s="8">
        <v>63.4</v>
      </c>
      <c r="K14" s="8">
        <v>63.8</v>
      </c>
      <c r="L14" s="8">
        <v>64.099999999999994</v>
      </c>
      <c r="M14" s="9">
        <v>64</v>
      </c>
      <c r="N14" s="8">
        <v>64.8</v>
      </c>
      <c r="O14" s="8">
        <v>65.2</v>
      </c>
      <c r="P14" s="8">
        <v>65.099999999999994</v>
      </c>
      <c r="Q14" s="8">
        <v>65.099999999999994</v>
      </c>
      <c r="R14" s="9">
        <v>66</v>
      </c>
      <c r="S14" s="8">
        <v>67.400000000000006</v>
      </c>
      <c r="T14" s="8">
        <v>67.8</v>
      </c>
      <c r="U14" s="8">
        <v>67.7</v>
      </c>
      <c r="V14" s="8">
        <v>68.5</v>
      </c>
      <c r="W14" s="8">
        <v>68.900000000000006</v>
      </c>
      <c r="X14" s="8">
        <v>69.099999999999994</v>
      </c>
      <c r="Y14" s="8">
        <v>69.2</v>
      </c>
      <c r="Z14" s="8">
        <v>70.3</v>
      </c>
      <c r="AA14" s="8">
        <v>70.8</v>
      </c>
      <c r="AB14" s="8">
        <v>71.599999999999994</v>
      </c>
      <c r="AC14" s="8">
        <v>72.2</v>
      </c>
      <c r="AD14" s="8">
        <v>73.2</v>
      </c>
      <c r="AE14" s="8">
        <v>74.3</v>
      </c>
      <c r="AF14" s="8">
        <v>74.599999999999994</v>
      </c>
      <c r="AG14" s="8">
        <v>74.599999999999994</v>
      </c>
      <c r="AH14" s="8">
        <v>75.5</v>
      </c>
      <c r="AI14" s="8">
        <v>77.2</v>
      </c>
      <c r="AJ14" s="8">
        <v>78.400000000000006</v>
      </c>
      <c r="AK14" s="8">
        <v>77.5</v>
      </c>
      <c r="AL14" s="8">
        <v>77.599999999999994</v>
      </c>
      <c r="AM14" s="8">
        <v>77.400000000000006</v>
      </c>
      <c r="AN14" s="8">
        <v>77.400000000000006</v>
      </c>
      <c r="AO14" s="8">
        <v>77.599999999999994</v>
      </c>
      <c r="AP14" s="8">
        <v>77.8</v>
      </c>
      <c r="AQ14" s="9">
        <v>79</v>
      </c>
      <c r="AR14" s="8">
        <v>79.099999999999994</v>
      </c>
      <c r="AS14" s="8">
        <v>79.7</v>
      </c>
      <c r="AT14" s="8">
        <v>80.599999999999994</v>
      </c>
      <c r="AU14" s="8">
        <v>81.400000000000006</v>
      </c>
      <c r="AV14" s="8">
        <v>81.8</v>
      </c>
      <c r="AW14" s="8">
        <v>82.1</v>
      </c>
      <c r="AX14" s="8">
        <v>82.7</v>
      </c>
      <c r="AY14" s="8">
        <v>83.2</v>
      </c>
      <c r="AZ14" s="8">
        <v>83.3</v>
      </c>
      <c r="BA14" s="8">
        <v>83.3</v>
      </c>
      <c r="BB14" s="8">
        <v>83.6</v>
      </c>
      <c r="BC14" s="8">
        <v>83.6</v>
      </c>
      <c r="BD14" s="8">
        <v>83.7</v>
      </c>
      <c r="BE14" s="8">
        <v>83.9</v>
      </c>
      <c r="BF14" s="8">
        <v>84.1</v>
      </c>
      <c r="BG14" s="8">
        <v>84.1</v>
      </c>
      <c r="BH14" s="8">
        <v>84.4</v>
      </c>
      <c r="BI14" s="8">
        <v>84.6</v>
      </c>
      <c r="BJ14" s="9">
        <v>85</v>
      </c>
      <c r="BK14" s="8">
        <v>85.1</v>
      </c>
      <c r="BL14" s="8">
        <v>85.3</v>
      </c>
      <c r="BM14" s="8">
        <v>85.1</v>
      </c>
      <c r="BN14" s="8">
        <v>85.2</v>
      </c>
      <c r="BO14" s="8">
        <v>85.8</v>
      </c>
      <c r="BP14" s="8">
        <v>86.2</v>
      </c>
      <c r="BQ14" s="8">
        <v>86.6</v>
      </c>
      <c r="BR14" s="8">
        <v>87.3</v>
      </c>
      <c r="BS14" s="8">
        <v>87.8</v>
      </c>
      <c r="BT14" s="8">
        <v>88.3</v>
      </c>
      <c r="BU14" s="8">
        <v>89.1</v>
      </c>
      <c r="BV14" s="8">
        <v>89.9</v>
      </c>
      <c r="BW14" s="8">
        <v>90.6</v>
      </c>
      <c r="BX14" s="8">
        <v>91.2</v>
      </c>
      <c r="BY14" s="8">
        <v>91.6</v>
      </c>
      <c r="BZ14" s="9">
        <v>92</v>
      </c>
      <c r="CA14" s="8">
        <v>92.8</v>
      </c>
      <c r="CB14" s="8">
        <v>92.7</v>
      </c>
      <c r="CC14" s="9">
        <v>93</v>
      </c>
      <c r="CD14" s="8">
        <v>93.6</v>
      </c>
      <c r="CE14" s="8">
        <v>93.5</v>
      </c>
      <c r="CF14" s="8">
        <v>94.2</v>
      </c>
      <c r="CG14" s="8">
        <v>94.5</v>
      </c>
      <c r="CH14" s="8">
        <v>95.8</v>
      </c>
      <c r="CI14" s="8">
        <v>98.5</v>
      </c>
      <c r="CJ14" s="8">
        <v>102.2</v>
      </c>
      <c r="CK14" s="8">
        <v>103.5</v>
      </c>
      <c r="CL14" s="8">
        <v>107.1</v>
      </c>
      <c r="CM14" s="9">
        <v>113</v>
      </c>
      <c r="CN14" s="9">
        <v>114</v>
      </c>
      <c r="CO14" s="8">
        <v>115.6</v>
      </c>
      <c r="CP14" s="9">
        <v>116</v>
      </c>
      <c r="CQ14" s="8">
        <v>116.7</v>
      </c>
      <c r="CR14" s="8">
        <v>116.5</v>
      </c>
      <c r="CS14" s="9">
        <v>117</v>
      </c>
      <c r="CT14" s="10"/>
      <c r="CU14" s="10"/>
    </row>
    <row r="15" spans="1:100" s="11" customFormat="1" x14ac:dyDescent="0.2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6"/>
      <c r="AJ15" s="6"/>
      <c r="AK15" s="6"/>
      <c r="AL15" s="6"/>
      <c r="AM15" s="7"/>
      <c r="AN15" s="6"/>
      <c r="AO15" s="7"/>
      <c r="AP15" s="7"/>
      <c r="AQ15" s="6"/>
      <c r="AR15" s="6"/>
      <c r="AS15" s="6"/>
      <c r="AT15" s="7"/>
      <c r="AU15" s="6"/>
      <c r="AV15" s="6"/>
      <c r="AW15" s="6"/>
      <c r="AX15" s="6"/>
      <c r="AY15" s="7"/>
      <c r="AZ15" s="6"/>
      <c r="BA15" s="6"/>
      <c r="BB15" s="6"/>
      <c r="BC15" s="7"/>
      <c r="BD15" s="6"/>
      <c r="BE15" s="7"/>
      <c r="BF15" s="6"/>
      <c r="BG15" s="6"/>
      <c r="BH15" s="6"/>
      <c r="BI15" s="6"/>
      <c r="BJ15" s="6"/>
      <c r="BK15" s="6"/>
      <c r="BL15" s="6"/>
      <c r="BM15" s="6"/>
      <c r="BN15" s="7"/>
      <c r="BO15" s="6"/>
      <c r="BP15" s="6"/>
      <c r="BQ15" s="6"/>
      <c r="BR15" s="6"/>
      <c r="BS15" s="6"/>
      <c r="BT15" s="7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7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1:100" s="11" customFormat="1" x14ac:dyDescent="0.2">
      <c r="A16" s="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8"/>
      <c r="O16" s="8"/>
      <c r="P16" s="8"/>
      <c r="Q16" s="8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9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9"/>
      <c r="CA16" s="8"/>
      <c r="CB16" s="8"/>
      <c r="CC16" s="9"/>
      <c r="CD16" s="8"/>
      <c r="CE16" s="8"/>
      <c r="CF16" s="8"/>
      <c r="CG16" s="8"/>
      <c r="CH16" s="8"/>
      <c r="CI16" s="8"/>
      <c r="CJ16" s="8"/>
      <c r="CK16" s="8"/>
      <c r="CL16" s="8"/>
      <c r="CM16" s="9"/>
      <c r="CN16" s="9"/>
      <c r="CO16" s="8"/>
      <c r="CP16" s="9"/>
      <c r="CQ16" s="8"/>
      <c r="CR16" s="8"/>
      <c r="CS16" s="9"/>
      <c r="CT16" s="10"/>
      <c r="CU16" s="10"/>
    </row>
    <row r="17" spans="1:74" s="11" customFormat="1" x14ac:dyDescent="0.2">
      <c r="A17" s="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2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2"/>
      <c r="AC17" s="12"/>
      <c r="AD17" s="12"/>
      <c r="AE17" s="13"/>
      <c r="AF17" s="13"/>
      <c r="AG17" s="13"/>
      <c r="AH17" s="12"/>
      <c r="AI17" s="12"/>
      <c r="AJ17" s="12"/>
      <c r="AK17" s="12"/>
      <c r="AL17" s="13"/>
      <c r="AM17" s="12"/>
      <c r="AN17" s="12"/>
      <c r="AO17" s="12"/>
      <c r="AP17" s="12"/>
      <c r="AQ17" s="13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3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3"/>
      <c r="BN17" s="12"/>
      <c r="BO17" s="12"/>
      <c r="BP17" s="13"/>
      <c r="BQ17" s="12"/>
      <c r="BR17" s="12"/>
      <c r="BS17" s="12"/>
      <c r="BT17" s="12"/>
      <c r="BU17" s="12"/>
      <c r="BV17" s="12"/>
    </row>
    <row r="18" spans="1:74" s="11" customFormat="1" x14ac:dyDescent="0.2">
      <c r="A18" s="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2"/>
      <c r="O18" s="13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  <c r="AB18" s="12"/>
      <c r="AC18" s="12"/>
      <c r="AD18" s="12"/>
      <c r="AE18" s="13"/>
      <c r="AF18" s="13"/>
      <c r="AG18" s="13"/>
      <c r="AH18" s="12"/>
      <c r="AI18" s="12"/>
      <c r="AJ18" s="12"/>
      <c r="AK18" s="12"/>
      <c r="AL18" s="13"/>
      <c r="AM18" s="12"/>
      <c r="AN18" s="12"/>
      <c r="AO18" s="12"/>
      <c r="AP18" s="12"/>
      <c r="AQ18" s="13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3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3"/>
      <c r="BN18" s="12"/>
      <c r="BO18" s="12"/>
      <c r="BP18" s="13"/>
      <c r="BQ18" s="12"/>
      <c r="BR18" s="12"/>
      <c r="BS18" s="12"/>
      <c r="BT18" s="12"/>
      <c r="BU18" s="12"/>
      <c r="BV18" s="12"/>
    </row>
    <row r="19" spans="1:74" ht="15.75" x14ac:dyDescent="0.2">
      <c r="B19" s="45"/>
      <c r="AP19" s="2"/>
      <c r="AQ19" s="15"/>
      <c r="AR19" s="15"/>
      <c r="AS19" s="16"/>
      <c r="AX19" s="2"/>
      <c r="AY19" s="15"/>
      <c r="AZ19" s="15"/>
      <c r="BA19" s="16"/>
      <c r="BG19" s="17"/>
      <c r="BH19" s="17" t="s">
        <v>96</v>
      </c>
      <c r="BK19" s="2"/>
      <c r="BL19" s="15"/>
      <c r="BM19" s="16"/>
      <c r="BN19" s="15"/>
      <c r="BS19" s="17"/>
      <c r="BV19" s="4" t="s">
        <v>127</v>
      </c>
    </row>
    <row r="20" spans="1:74" x14ac:dyDescent="0.2">
      <c r="Q20" s="14" t="s">
        <v>165</v>
      </c>
      <c r="AP20" s="2"/>
      <c r="AQ20" s="15"/>
      <c r="AR20" s="15"/>
      <c r="AS20" s="16"/>
      <c r="AX20" s="2"/>
      <c r="AY20" s="15"/>
      <c r="AZ20" s="15"/>
      <c r="BA20" s="16"/>
      <c r="BG20" s="17"/>
      <c r="BH20" s="4" t="s">
        <v>96</v>
      </c>
      <c r="BK20" s="15"/>
      <c r="BL20" s="15"/>
      <c r="BM20" s="15"/>
      <c r="BN20" s="15"/>
      <c r="BV20" s="17">
        <f>(BV14/BM14-1)*100</f>
        <v>5.640423031727404</v>
      </c>
    </row>
    <row r="21" spans="1:74" x14ac:dyDescent="0.2">
      <c r="Q21" s="4" t="s">
        <v>167</v>
      </c>
      <c r="AP21" s="15"/>
      <c r="AQ21" s="15"/>
      <c r="AR21" s="15"/>
      <c r="AS21" s="15"/>
      <c r="AX21" s="15"/>
      <c r="AY21" s="15"/>
      <c r="AZ21" s="15"/>
      <c r="BA21" s="16"/>
    </row>
    <row r="22" spans="1:74" x14ac:dyDescent="0.2">
      <c r="AP22" s="15"/>
      <c r="AQ22" s="15"/>
      <c r="AR22" s="15"/>
      <c r="AS22" s="15"/>
      <c r="AX22" s="15"/>
      <c r="AY22" s="15"/>
      <c r="AZ22" s="15"/>
      <c r="BA22" s="16"/>
    </row>
    <row r="23" spans="1:74" x14ac:dyDescent="0.2">
      <c r="BA23" s="17" t="s">
        <v>96</v>
      </c>
    </row>
    <row r="48" s="4" customFormat="1" ht="42" customHeight="1" x14ac:dyDescent="0.2"/>
    <row r="50" s="4" customFormat="1" ht="14.45" customHeight="1" x14ac:dyDescent="0.2"/>
    <row r="67" spans="3:3" x14ac:dyDescent="0.2">
      <c r="C67" s="4" t="s">
        <v>166</v>
      </c>
    </row>
    <row r="68" spans="3:3" x14ac:dyDescent="0.2">
      <c r="C68" s="18" t="s">
        <v>163</v>
      </c>
    </row>
  </sheetData>
  <phoneticPr fontId="4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5"/>
  <sheetViews>
    <sheetView showGridLines="0" topLeftCell="A9" zoomScaleNormal="100" workbookViewId="0">
      <selection activeCell="J30" sqref="J30"/>
    </sheetView>
  </sheetViews>
  <sheetFormatPr defaultColWidth="8.625" defaultRowHeight="12.75" x14ac:dyDescent="0.2"/>
  <cols>
    <col min="1" max="1" width="20" style="19" customWidth="1"/>
    <col min="2" max="2" width="10.125" style="19" customWidth="1"/>
    <col min="3" max="3" width="11.5" style="19" customWidth="1"/>
    <col min="4" max="4" width="11.375" style="19" customWidth="1"/>
    <col min="5" max="5" width="11" style="19" customWidth="1"/>
    <col min="6" max="6" width="11.125" style="19" customWidth="1"/>
    <col min="7" max="7" width="10.75" style="19" customWidth="1"/>
    <col min="8" max="8" width="11.875" style="19" customWidth="1"/>
    <col min="9" max="11" width="8.75" style="19" customWidth="1"/>
    <col min="12" max="14" width="8.75" style="15" customWidth="1"/>
    <col min="15" max="37" width="8.75" style="19" customWidth="1"/>
    <col min="38" max="38" width="8.625" style="19"/>
    <col min="39" max="39" width="3.5" style="19" customWidth="1"/>
    <col min="40" max="41" width="8.625" style="19"/>
    <col min="42" max="42" width="3.25" style="19" customWidth="1"/>
    <col min="43" max="16384" width="8.625" style="19"/>
  </cols>
  <sheetData>
    <row r="1" spans="1:47" x14ac:dyDescent="0.2">
      <c r="B1" s="2" t="s">
        <v>124</v>
      </c>
    </row>
    <row r="3" spans="1:47" x14ac:dyDescent="0.2">
      <c r="B3" s="2" t="s">
        <v>1</v>
      </c>
      <c r="C3" s="3" t="s">
        <v>161</v>
      </c>
      <c r="D3" s="3"/>
    </row>
    <row r="4" spans="1:47" ht="17.100000000000001" customHeight="1" x14ac:dyDescent="0.2">
      <c r="B4" s="2" t="s">
        <v>2</v>
      </c>
      <c r="C4" s="3" t="s">
        <v>162</v>
      </c>
      <c r="D4" s="3"/>
    </row>
    <row r="5" spans="1:47" x14ac:dyDescent="0.2">
      <c r="B5" s="2" t="s">
        <v>3</v>
      </c>
      <c r="C5" s="2" t="s">
        <v>4</v>
      </c>
    </row>
    <row r="7" spans="1:47" x14ac:dyDescent="0.2">
      <c r="B7" s="2" t="s">
        <v>50</v>
      </c>
      <c r="C7" s="20" t="s">
        <v>159</v>
      </c>
    </row>
    <row r="8" spans="1:47" x14ac:dyDescent="0.2">
      <c r="B8" s="2" t="s">
        <v>6</v>
      </c>
      <c r="C8" s="20" t="s">
        <v>7</v>
      </c>
    </row>
    <row r="9" spans="1:47" x14ac:dyDescent="0.2">
      <c r="B9" s="2" t="s">
        <v>8</v>
      </c>
      <c r="C9" s="2" t="s">
        <v>9</v>
      </c>
    </row>
    <row r="10" spans="1:47" x14ac:dyDescent="0.2">
      <c r="B10" s="2" t="s">
        <v>10</v>
      </c>
      <c r="C10" s="2" t="s">
        <v>51</v>
      </c>
    </row>
    <row r="11" spans="1:47" ht="12" customHeight="1" x14ac:dyDescent="0.2">
      <c r="B11" s="2"/>
      <c r="C11" s="2"/>
    </row>
    <row r="12" spans="1:47" ht="14.45" customHeight="1" x14ac:dyDescent="0.25">
      <c r="A12" s="1" t="s">
        <v>168</v>
      </c>
      <c r="B12" s="21"/>
      <c r="C12" s="22"/>
      <c r="O12" s="15"/>
      <c r="P12" s="15"/>
      <c r="Q12" s="15"/>
      <c r="R12" s="15"/>
      <c r="S12" s="15"/>
      <c r="T12" s="15"/>
    </row>
    <row r="13" spans="1:47" ht="14.45" customHeight="1" x14ac:dyDescent="0.2">
      <c r="A13" s="46" t="s">
        <v>169</v>
      </c>
      <c r="B13" s="21"/>
      <c r="C13" s="22"/>
    </row>
    <row r="14" spans="1:47" ht="3.6" customHeight="1" x14ac:dyDescent="0.2"/>
    <row r="15" spans="1:47" ht="12" customHeight="1" x14ac:dyDescent="0.2">
      <c r="A15" s="23"/>
      <c r="B15" s="49" t="s">
        <v>148</v>
      </c>
      <c r="C15" s="49" t="s">
        <v>149</v>
      </c>
      <c r="D15" s="49" t="s">
        <v>109</v>
      </c>
      <c r="E15" s="49" t="s">
        <v>118</v>
      </c>
      <c r="F15" s="49" t="s">
        <v>123</v>
      </c>
      <c r="G15" s="49" t="s">
        <v>150</v>
      </c>
      <c r="H15" s="24"/>
      <c r="J15" s="24"/>
      <c r="K15" s="24"/>
      <c r="L15" s="25" t="s">
        <v>153</v>
      </c>
      <c r="M15" s="25" t="s">
        <v>154</v>
      </c>
      <c r="N15" s="25" t="s">
        <v>155</v>
      </c>
      <c r="O15" s="25" t="s">
        <v>156</v>
      </c>
      <c r="P15" s="25" t="s">
        <v>157</v>
      </c>
      <c r="Q15" s="25" t="s">
        <v>52</v>
      </c>
      <c r="R15" s="25" t="s">
        <v>53</v>
      </c>
      <c r="S15" s="25" t="s">
        <v>54</v>
      </c>
      <c r="T15" s="25" t="s">
        <v>55</v>
      </c>
      <c r="U15" s="25" t="s">
        <v>56</v>
      </c>
      <c r="V15" s="25" t="s">
        <v>57</v>
      </c>
      <c r="W15" s="25" t="s">
        <v>58</v>
      </c>
      <c r="X15" s="25" t="s">
        <v>59</v>
      </c>
      <c r="Y15" s="25" t="s">
        <v>60</v>
      </c>
      <c r="Z15" s="25" t="s">
        <v>61</v>
      </c>
      <c r="AA15" s="25" t="s">
        <v>62</v>
      </c>
      <c r="AB15" s="25" t="s">
        <v>63</v>
      </c>
      <c r="AC15" s="25" t="s">
        <v>64</v>
      </c>
      <c r="AD15" s="25" t="s">
        <v>101</v>
      </c>
      <c r="AE15" s="25" t="s">
        <v>108</v>
      </c>
      <c r="AF15" s="25" t="s">
        <v>109</v>
      </c>
      <c r="AG15" s="25" t="s">
        <v>118</v>
      </c>
      <c r="AH15" s="25" t="s">
        <v>123</v>
      </c>
      <c r="AI15" s="25" t="s">
        <v>150</v>
      </c>
      <c r="AJ15" s="4"/>
      <c r="AK15" s="26" t="s">
        <v>158</v>
      </c>
      <c r="AL15" s="26"/>
      <c r="AM15" s="26"/>
      <c r="AN15" s="26" t="s">
        <v>148</v>
      </c>
      <c r="AO15" s="26" t="s">
        <v>148</v>
      </c>
      <c r="AP15" s="26"/>
      <c r="AQ15" s="26" t="s">
        <v>149</v>
      </c>
      <c r="AR15" s="26" t="s">
        <v>149</v>
      </c>
      <c r="AS15" s="4"/>
      <c r="AT15" s="4"/>
      <c r="AU15" s="4"/>
    </row>
    <row r="16" spans="1:47" ht="12" customHeight="1" x14ac:dyDescent="0.2">
      <c r="A16" s="47" t="s">
        <v>113</v>
      </c>
      <c r="B16" s="27">
        <f>AO16</f>
        <v>3.0068306407395884</v>
      </c>
      <c r="C16" s="27">
        <f>AR16</f>
        <v>1.5373323301996367</v>
      </c>
      <c r="D16" s="27">
        <f>AF16</f>
        <v>1.9</v>
      </c>
      <c r="E16" s="27">
        <f>AG16</f>
        <v>5.8</v>
      </c>
      <c r="F16" s="27">
        <f>AH16</f>
        <v>12.2</v>
      </c>
      <c r="G16" s="27">
        <f>AI16</f>
        <v>6.9</v>
      </c>
      <c r="H16" s="28"/>
      <c r="J16" s="28"/>
      <c r="K16" s="28"/>
      <c r="L16" s="6">
        <v>1.5</v>
      </c>
      <c r="M16" s="6">
        <v>2.1</v>
      </c>
      <c r="N16" s="6">
        <v>1.7</v>
      </c>
      <c r="O16" s="6">
        <v>1.7</v>
      </c>
      <c r="P16" s="6">
        <v>3.4</v>
      </c>
      <c r="Q16" s="6">
        <v>2.5</v>
      </c>
      <c r="R16" s="6">
        <v>3.9</v>
      </c>
      <c r="S16" s="6">
        <v>4.3</v>
      </c>
      <c r="T16" s="6">
        <v>4.5</v>
      </c>
      <c r="U16" s="6">
        <v>-0.4</v>
      </c>
      <c r="V16" s="6">
        <v>0.8</v>
      </c>
      <c r="W16" s="7">
        <v>3</v>
      </c>
      <c r="X16" s="7">
        <v>2</v>
      </c>
      <c r="Y16" s="6">
        <v>0.4</v>
      </c>
      <c r="Z16" s="6">
        <v>0.7</v>
      </c>
      <c r="AA16" s="6">
        <v>0.2</v>
      </c>
      <c r="AB16" s="6">
        <v>1.1000000000000001</v>
      </c>
      <c r="AC16" s="6">
        <v>2.5</v>
      </c>
      <c r="AD16" s="6">
        <v>3.5</v>
      </c>
      <c r="AE16" s="6">
        <v>3.2</v>
      </c>
      <c r="AF16" s="6">
        <v>1.9</v>
      </c>
      <c r="AG16" s="6">
        <v>5.8</v>
      </c>
      <c r="AH16" s="6">
        <v>12.2</v>
      </c>
      <c r="AI16" s="6">
        <v>6.9</v>
      </c>
      <c r="AJ16" s="4"/>
      <c r="AK16" s="4">
        <f>100*(1+L16/100)*(1+M16/100)*(1+N16/100)*(1+O16/100)*(1+P16/100)*(1+Q16/100)*(1+R16/100)*(1+S16/100)*(1+R16/100)*(1+T16/100)</f>
        <v>133.66256416612069</v>
      </c>
      <c r="AL16" s="17">
        <f>(((AK16/100)^(1/9))-1)*100</f>
        <v>3.2763992078967963</v>
      </c>
      <c r="AM16" s="17"/>
      <c r="AN16" s="4">
        <f>100*(1+M16/100)*(1+N16/100)*(1+O16/100)*(1+P16/100)*(1+Q16/100)*(1+R16/100)*(1+S16/100)*(1+T16/100)</f>
        <v>126.74423035233835</v>
      </c>
      <c r="AO16" s="17">
        <f>(((AN16/100)^(1/8))-1)*100</f>
        <v>3.0068306407395884</v>
      </c>
      <c r="AP16" s="17"/>
      <c r="AQ16" s="4">
        <f>100*(1+U16/100)*(1+V16/100)*(1+W16/100)*(1+X16/100)*(1+Y16/100)*(1+Z16/100)*(1+AA16/100)*(1+AB16/100)*(1+AC16/100)*(1+AD16/100)*(1+AE16/100)</f>
        <v>118.27235378429062</v>
      </c>
      <c r="AR16" s="17">
        <f>(((AQ16/100)^(1/11))-1)*100</f>
        <v>1.5373323301996367</v>
      </c>
      <c r="AS16" s="4"/>
      <c r="AT16" s="4"/>
      <c r="AU16" s="4"/>
    </row>
    <row r="17" spans="1:47" ht="12" customHeight="1" x14ac:dyDescent="0.2">
      <c r="A17" s="48" t="s">
        <v>121</v>
      </c>
      <c r="B17" s="29">
        <f>AO17</f>
        <v>2.8563686985649817</v>
      </c>
      <c r="C17" s="29">
        <f>AR17</f>
        <v>1.4917509314807509</v>
      </c>
      <c r="D17" s="29">
        <f>AF17</f>
        <v>1.9</v>
      </c>
      <c r="E17" s="29">
        <f>AG17</f>
        <v>5.8</v>
      </c>
      <c r="F17" s="29">
        <f>AH17</f>
        <v>11.9</v>
      </c>
      <c r="G17" s="29">
        <f>AI17</f>
        <v>6.9</v>
      </c>
      <c r="H17" s="28"/>
      <c r="J17" s="28"/>
      <c r="K17" s="28"/>
      <c r="L17" s="8">
        <v>1.5</v>
      </c>
      <c r="M17" s="8">
        <v>1.6</v>
      </c>
      <c r="N17" s="8">
        <v>1.6</v>
      </c>
      <c r="O17" s="8">
        <v>1.7</v>
      </c>
      <c r="P17" s="8">
        <v>3.3</v>
      </c>
      <c r="Q17" s="8">
        <v>2.2999999999999998</v>
      </c>
      <c r="R17" s="8">
        <v>3.9</v>
      </c>
      <c r="S17" s="9">
        <v>4</v>
      </c>
      <c r="T17" s="8">
        <v>4.5</v>
      </c>
      <c r="U17" s="8">
        <v>-0.5</v>
      </c>
      <c r="V17" s="8">
        <v>0.6</v>
      </c>
      <c r="W17" s="9">
        <v>3</v>
      </c>
      <c r="X17" s="9">
        <v>2</v>
      </c>
      <c r="Y17" s="8">
        <v>0.5</v>
      </c>
      <c r="Z17" s="8">
        <v>0.7</v>
      </c>
      <c r="AA17" s="8">
        <v>0.1</v>
      </c>
      <c r="AB17" s="8">
        <v>1.1000000000000001</v>
      </c>
      <c r="AC17" s="8">
        <v>2.4</v>
      </c>
      <c r="AD17" s="8">
        <v>3.5</v>
      </c>
      <c r="AE17" s="8">
        <v>3.1</v>
      </c>
      <c r="AF17" s="8">
        <v>1.9</v>
      </c>
      <c r="AG17" s="8">
        <v>5.8</v>
      </c>
      <c r="AH17" s="8">
        <v>11.9</v>
      </c>
      <c r="AI17" s="8">
        <v>6.9</v>
      </c>
      <c r="AJ17" s="4"/>
      <c r="AK17" s="4">
        <f t="shared" ref="AK17:AK52" si="0">100*(1+L17/100)*(1+M17/100)*(1+N17/100)*(1+O17/100)*(1+P17/100)*(1+Q17/100)*(1+R17/100)*(1+S17/100)*(1+R17/100)*(1+T17/100)</f>
        <v>132.10860028635091</v>
      </c>
      <c r="AL17" s="17">
        <f t="shared" ref="AL17:AL52" si="1">(((AK17/100)^(1/9))-1)*100</f>
        <v>3.1422943641780998</v>
      </c>
      <c r="AM17" s="17"/>
      <c r="AN17" s="4">
        <f t="shared" ref="AN17:AN52" si="2">100*(1+M17/100)*(1+N17/100)*(1+O17/100)*(1+P17/100)*(1+Q17/100)*(1+R17/100)*(1+S17/100)*(1+T17/100)</f>
        <v>125.27069917204484</v>
      </c>
      <c r="AO17" s="17">
        <f t="shared" ref="AO17:AO52" si="3">(((AN17/100)^(1/8))-1)*100</f>
        <v>2.8563686985649817</v>
      </c>
      <c r="AP17" s="17"/>
      <c r="AQ17" s="4">
        <f t="shared" ref="AQ17:AQ52" si="4">100*(1+U17/100)*(1+V17/100)*(1+W17/100)*(1+X17/100)*(1+Y17/100)*(1+Z17/100)*(1+AA17/100)*(1+AB17/100)*(1+AC17/100)*(1+AD17/100)*(1+AE17/100)</f>
        <v>117.68962933341024</v>
      </c>
      <c r="AR17" s="17">
        <f t="shared" ref="AR17:AR52" si="5">(((AQ17/100)^(1/11))-1)*100</f>
        <v>1.4917509314807509</v>
      </c>
      <c r="AS17" s="4"/>
      <c r="AT17" s="4"/>
      <c r="AU17" s="4"/>
    </row>
    <row r="18" spans="1:47" ht="12" customHeight="1" x14ac:dyDescent="0.2">
      <c r="A18" s="30" t="s">
        <v>65</v>
      </c>
      <c r="B18" s="31">
        <f>AO18</f>
        <v>2.4639957488227893</v>
      </c>
      <c r="C18" s="31">
        <f>AR18</f>
        <v>1.4100986640197988</v>
      </c>
      <c r="D18" s="31">
        <f>AF18</f>
        <v>1.7</v>
      </c>
      <c r="E18" s="31">
        <f>AG18</f>
        <v>5.7</v>
      </c>
      <c r="F18" s="31">
        <f>AH18</f>
        <v>13.8</v>
      </c>
      <c r="G18" s="31">
        <f>AI18</f>
        <v>6.5</v>
      </c>
      <c r="H18" s="32"/>
      <c r="J18" s="32"/>
      <c r="K18" s="32"/>
      <c r="L18" s="33" t="s">
        <v>90</v>
      </c>
      <c r="M18" s="6">
        <v>0.6</v>
      </c>
      <c r="N18" s="6">
        <v>1.7</v>
      </c>
      <c r="O18" s="6">
        <v>0.4</v>
      </c>
      <c r="P18" s="6">
        <v>2.5</v>
      </c>
      <c r="Q18" s="6">
        <v>2.7</v>
      </c>
      <c r="R18" s="6">
        <v>4.9000000000000004</v>
      </c>
      <c r="S18" s="6">
        <v>4.4000000000000004</v>
      </c>
      <c r="T18" s="6">
        <v>2.6</v>
      </c>
      <c r="U18" s="6">
        <v>-1.1000000000000001</v>
      </c>
      <c r="V18" s="7">
        <v>0</v>
      </c>
      <c r="W18" s="6">
        <v>3.9</v>
      </c>
      <c r="X18" s="6">
        <v>1.8</v>
      </c>
      <c r="Y18" s="6">
        <v>0.4</v>
      </c>
      <c r="Z18" s="6">
        <v>1.1000000000000001</v>
      </c>
      <c r="AA18" s="6">
        <v>1.7</v>
      </c>
      <c r="AB18" s="6">
        <v>1.5</v>
      </c>
      <c r="AC18" s="6">
        <v>1.4</v>
      </c>
      <c r="AD18" s="6">
        <v>2.5</v>
      </c>
      <c r="AE18" s="6">
        <v>2.4</v>
      </c>
      <c r="AF18" s="6">
        <v>1.7</v>
      </c>
      <c r="AG18" s="6">
        <v>5.7</v>
      </c>
      <c r="AH18" s="6">
        <v>13.8</v>
      </c>
      <c r="AI18" s="6">
        <v>6.5</v>
      </c>
      <c r="AJ18" s="4"/>
      <c r="AK18" s="4" t="e">
        <f t="shared" si="0"/>
        <v>#VALUE!</v>
      </c>
      <c r="AL18" s="17" t="e">
        <f t="shared" si="1"/>
        <v>#VALUE!</v>
      </c>
      <c r="AM18" s="17"/>
      <c r="AN18" s="4">
        <f t="shared" si="2"/>
        <v>121.49832846078648</v>
      </c>
      <c r="AO18" s="17">
        <f t="shared" si="3"/>
        <v>2.4639957488227893</v>
      </c>
      <c r="AP18" s="17"/>
      <c r="AQ18" s="4">
        <f t="shared" si="4"/>
        <v>116.65228702165184</v>
      </c>
      <c r="AR18" s="17">
        <f t="shared" si="5"/>
        <v>1.4100986640197988</v>
      </c>
      <c r="AS18" s="4"/>
      <c r="AT18" s="4"/>
      <c r="AU18" s="4"/>
    </row>
    <row r="19" spans="1:47" ht="12" customHeight="1" x14ac:dyDescent="0.2">
      <c r="A19" s="34" t="s">
        <v>66</v>
      </c>
      <c r="B19" s="31" t="s">
        <v>90</v>
      </c>
      <c r="C19" s="31">
        <f>AR19</f>
        <v>1.9698594330886943</v>
      </c>
      <c r="D19" s="35">
        <f>AF19</f>
        <v>2.2999999999999998</v>
      </c>
      <c r="E19" s="35">
        <f>AG19</f>
        <v>11.4</v>
      </c>
      <c r="F19" s="35">
        <f>AH19</f>
        <v>53.1</v>
      </c>
      <c r="G19" s="35">
        <f>AI19</f>
        <v>16.2</v>
      </c>
      <c r="H19" s="32"/>
      <c r="J19" s="32"/>
      <c r="K19" s="32"/>
      <c r="L19" s="10" t="s">
        <v>90</v>
      </c>
      <c r="M19" s="10" t="s">
        <v>90</v>
      </c>
      <c r="N19" s="10" t="s">
        <v>90</v>
      </c>
      <c r="O19" s="10" t="s">
        <v>90</v>
      </c>
      <c r="P19" s="9">
        <v>3</v>
      </c>
      <c r="Q19" s="8">
        <v>8.3000000000000007</v>
      </c>
      <c r="R19" s="8">
        <v>6.1</v>
      </c>
      <c r="S19" s="8">
        <v>6.6</v>
      </c>
      <c r="T19" s="8">
        <v>12.3</v>
      </c>
      <c r="U19" s="8">
        <v>7.6</v>
      </c>
      <c r="V19" s="8">
        <v>-1.4</v>
      </c>
      <c r="W19" s="8">
        <v>0.7</v>
      </c>
      <c r="X19" s="8">
        <v>-0.5</v>
      </c>
      <c r="Y19" s="8">
        <v>1.5</v>
      </c>
      <c r="Z19" s="8">
        <v>0.7</v>
      </c>
      <c r="AA19" s="8">
        <v>1.3</v>
      </c>
      <c r="AB19" s="8">
        <v>0.8</v>
      </c>
      <c r="AC19" s="8">
        <v>2.8</v>
      </c>
      <c r="AD19" s="9">
        <v>3</v>
      </c>
      <c r="AE19" s="8">
        <v>5.5</v>
      </c>
      <c r="AF19" s="8">
        <v>2.2999999999999998</v>
      </c>
      <c r="AG19" s="8">
        <v>11.4</v>
      </c>
      <c r="AH19" s="8">
        <v>53.1</v>
      </c>
      <c r="AI19" s="8">
        <v>16.2</v>
      </c>
      <c r="AJ19" s="4"/>
      <c r="AK19" s="4" t="e">
        <f t="shared" si="0"/>
        <v>#VALUE!</v>
      </c>
      <c r="AL19" s="17" t="e">
        <f t="shared" si="1"/>
        <v>#VALUE!</v>
      </c>
      <c r="AM19" s="17"/>
      <c r="AN19" s="4" t="e">
        <f t="shared" si="2"/>
        <v>#VALUE!</v>
      </c>
      <c r="AO19" s="17" t="e">
        <f t="shared" si="3"/>
        <v>#VALUE!</v>
      </c>
      <c r="AP19" s="17"/>
      <c r="AQ19" s="4">
        <f t="shared" si="4"/>
        <v>123.93387442624271</v>
      </c>
      <c r="AR19" s="17">
        <f t="shared" si="5"/>
        <v>1.9698594330886943</v>
      </c>
      <c r="AS19" s="4"/>
      <c r="AT19" s="4"/>
      <c r="AU19" s="4"/>
    </row>
    <row r="20" spans="1:47" ht="12" customHeight="1" x14ac:dyDescent="0.2">
      <c r="A20" s="34" t="s">
        <v>103</v>
      </c>
      <c r="B20" s="31">
        <f>AO20</f>
        <v>3.1468825557019686</v>
      </c>
      <c r="C20" s="31">
        <f>AR20</f>
        <v>0.94888297063238092</v>
      </c>
      <c r="D20" s="35">
        <f>AF20</f>
        <v>3.4</v>
      </c>
      <c r="E20" s="35">
        <f>AG20</f>
        <v>5.8</v>
      </c>
      <c r="F20" s="35">
        <f>AH20</f>
        <v>13.1</v>
      </c>
      <c r="G20" s="35">
        <f>AI20</f>
        <v>5.3</v>
      </c>
      <c r="H20" s="32"/>
      <c r="J20" s="32"/>
      <c r="K20" s="32"/>
      <c r="L20" s="33" t="s">
        <v>90</v>
      </c>
      <c r="M20" s="6">
        <v>3.4</v>
      </c>
      <c r="N20" s="6">
        <v>2.4</v>
      </c>
      <c r="O20" s="6">
        <v>2.2000000000000002</v>
      </c>
      <c r="P20" s="7">
        <v>3</v>
      </c>
      <c r="Q20" s="6">
        <v>2.5</v>
      </c>
      <c r="R20" s="6">
        <v>2.9</v>
      </c>
      <c r="S20" s="6">
        <v>4.4000000000000004</v>
      </c>
      <c r="T20" s="6">
        <v>4.4000000000000004</v>
      </c>
      <c r="U20" s="6">
        <v>0.8</v>
      </c>
      <c r="V20" s="6">
        <v>-0.7</v>
      </c>
      <c r="W20" s="6">
        <v>-0.5</v>
      </c>
      <c r="X20" s="6">
        <v>-0.5</v>
      </c>
      <c r="Y20" s="6">
        <v>-1.1000000000000001</v>
      </c>
      <c r="Z20" s="6">
        <v>0.4</v>
      </c>
      <c r="AA20" s="6">
        <v>1.1000000000000001</v>
      </c>
      <c r="AB20" s="7">
        <v>1</v>
      </c>
      <c r="AC20" s="6">
        <v>1.8</v>
      </c>
      <c r="AD20" s="6">
        <v>3.7</v>
      </c>
      <c r="AE20" s="6">
        <v>4.5999999999999996</v>
      </c>
      <c r="AF20" s="6">
        <v>3.4</v>
      </c>
      <c r="AG20" s="6">
        <v>5.8</v>
      </c>
      <c r="AH20" s="6">
        <v>13.1</v>
      </c>
      <c r="AI20" s="6">
        <v>5.3</v>
      </c>
      <c r="AJ20" s="4"/>
      <c r="AK20" s="4" t="e">
        <f t="shared" si="0"/>
        <v>#VALUE!</v>
      </c>
      <c r="AL20" s="17" t="e">
        <f t="shared" si="1"/>
        <v>#VALUE!</v>
      </c>
      <c r="AM20" s="17"/>
      <c r="AN20" s="4">
        <f t="shared" si="2"/>
        <v>128.12941797802281</v>
      </c>
      <c r="AO20" s="17">
        <f t="shared" si="3"/>
        <v>3.1468825557019686</v>
      </c>
      <c r="AP20" s="17"/>
      <c r="AQ20" s="4">
        <f t="shared" si="4"/>
        <v>110.94728902475552</v>
      </c>
      <c r="AR20" s="17">
        <f t="shared" si="5"/>
        <v>0.94888297063238092</v>
      </c>
      <c r="AS20" s="4"/>
      <c r="AT20" s="4"/>
      <c r="AU20" s="4"/>
    </row>
    <row r="21" spans="1:47" ht="12" customHeight="1" x14ac:dyDescent="0.2">
      <c r="A21" s="34" t="s">
        <v>67</v>
      </c>
      <c r="B21" s="31">
        <f>AO21</f>
        <v>3.2526985359347282</v>
      </c>
      <c r="C21" s="31">
        <f>AR21</f>
        <v>1.5132162719685649</v>
      </c>
      <c r="D21" s="35">
        <f>AF21</f>
        <v>0.7</v>
      </c>
      <c r="E21" s="35">
        <f>AG21</f>
        <v>4</v>
      </c>
      <c r="F21" s="35">
        <f>AH21</f>
        <v>10</v>
      </c>
      <c r="G21" s="35">
        <f>AI21</f>
        <v>4.5</v>
      </c>
      <c r="H21" s="32"/>
      <c r="J21" s="32"/>
      <c r="K21" s="32"/>
      <c r="L21" s="8">
        <v>2.6</v>
      </c>
      <c r="M21" s="8">
        <v>3.2</v>
      </c>
      <c r="N21" s="8">
        <v>2.2000000000000002</v>
      </c>
      <c r="O21" s="8">
        <v>2.2999999999999998</v>
      </c>
      <c r="P21" s="8">
        <v>2.1</v>
      </c>
      <c r="Q21" s="8">
        <v>2.2999999999999998</v>
      </c>
      <c r="R21" s="8">
        <v>4.7</v>
      </c>
      <c r="S21" s="8">
        <v>6.4</v>
      </c>
      <c r="T21" s="8">
        <v>2.9</v>
      </c>
      <c r="U21" s="8">
        <v>-0.5</v>
      </c>
      <c r="V21" s="8">
        <v>1.2</v>
      </c>
      <c r="W21" s="8">
        <v>3.6</v>
      </c>
      <c r="X21" s="8">
        <v>2.6</v>
      </c>
      <c r="Y21" s="8">
        <v>1.5</v>
      </c>
      <c r="Z21" s="8">
        <v>1.6</v>
      </c>
      <c r="AA21" s="8">
        <v>1.9</v>
      </c>
      <c r="AB21" s="8">
        <v>1.5</v>
      </c>
      <c r="AC21" s="8">
        <v>0.8</v>
      </c>
      <c r="AD21" s="8">
        <v>1.8</v>
      </c>
      <c r="AE21" s="8">
        <v>0.7</v>
      </c>
      <c r="AF21" s="8">
        <v>0.7</v>
      </c>
      <c r="AG21" s="9">
        <v>4</v>
      </c>
      <c r="AH21" s="9">
        <v>10</v>
      </c>
      <c r="AI21" s="8">
        <v>4.5</v>
      </c>
      <c r="AJ21" s="4"/>
      <c r="AK21" s="4">
        <f t="shared" si="0"/>
        <v>138.77311262717748</v>
      </c>
      <c r="AL21" s="17">
        <f t="shared" si="1"/>
        <v>3.7078672918902988</v>
      </c>
      <c r="AM21" s="17"/>
      <c r="AN21" s="4">
        <f t="shared" si="2"/>
        <v>129.18476127576744</v>
      </c>
      <c r="AO21" s="17">
        <f t="shared" si="3"/>
        <v>3.2526985359347282</v>
      </c>
      <c r="AP21" s="17"/>
      <c r="AQ21" s="4">
        <f t="shared" si="4"/>
        <v>117.96372188154993</v>
      </c>
      <c r="AR21" s="17">
        <f t="shared" si="5"/>
        <v>1.5132162719685649</v>
      </c>
      <c r="AS21" s="4"/>
      <c r="AT21" s="4"/>
      <c r="AU21" s="4"/>
    </row>
    <row r="22" spans="1:47" ht="12" customHeight="1" x14ac:dyDescent="0.2">
      <c r="A22" s="34" t="s">
        <v>94</v>
      </c>
      <c r="B22" s="31">
        <f>AO22</f>
        <v>1.3532953716677731</v>
      </c>
      <c r="C22" s="31">
        <f>AR22</f>
        <v>2.4025857053442623</v>
      </c>
      <c r="D22" s="35">
        <f>AF22</f>
        <v>2.9</v>
      </c>
      <c r="E22" s="35">
        <f>AG22</f>
        <v>7.6</v>
      </c>
      <c r="F22" s="35">
        <f>AH22</f>
        <v>16.3</v>
      </c>
      <c r="G22" s="35">
        <f>AI22</f>
        <v>8.4</v>
      </c>
      <c r="H22" s="32"/>
      <c r="J22" s="32"/>
      <c r="K22" s="32"/>
      <c r="L22" s="6">
        <v>0.3</v>
      </c>
      <c r="M22" s="6">
        <v>-0.2</v>
      </c>
      <c r="N22" s="7">
        <v>0</v>
      </c>
      <c r="O22" s="6">
        <v>0.2</v>
      </c>
      <c r="P22" s="6">
        <v>1.3</v>
      </c>
      <c r="Q22" s="6">
        <v>0.8</v>
      </c>
      <c r="R22" s="7">
        <v>2</v>
      </c>
      <c r="S22" s="6">
        <v>3.8</v>
      </c>
      <c r="T22" s="7">
        <v>3</v>
      </c>
      <c r="U22" s="6">
        <v>0.9</v>
      </c>
      <c r="V22" s="7">
        <v>1</v>
      </c>
      <c r="W22" s="6">
        <v>2.7</v>
      </c>
      <c r="X22" s="6">
        <v>2.6</v>
      </c>
      <c r="Y22" s="7">
        <v>2</v>
      </c>
      <c r="Z22" s="6">
        <v>1.7</v>
      </c>
      <c r="AA22" s="6">
        <v>1.7</v>
      </c>
      <c r="AB22" s="7">
        <v>2</v>
      </c>
      <c r="AC22" s="6">
        <v>2.9</v>
      </c>
      <c r="AD22" s="6">
        <v>4.5999999999999996</v>
      </c>
      <c r="AE22" s="6">
        <v>4.4000000000000004</v>
      </c>
      <c r="AF22" s="6">
        <v>2.9</v>
      </c>
      <c r="AG22" s="6">
        <v>7.6</v>
      </c>
      <c r="AH22" s="6">
        <v>16.3</v>
      </c>
      <c r="AI22" s="6">
        <v>8.4</v>
      </c>
      <c r="AJ22" s="4"/>
      <c r="AK22" s="4">
        <f t="shared" si="0"/>
        <v>113.92108039842844</v>
      </c>
      <c r="AL22" s="17">
        <f t="shared" si="1"/>
        <v>1.4587118056297976</v>
      </c>
      <c r="AM22" s="17"/>
      <c r="AN22" s="4">
        <f t="shared" si="2"/>
        <v>111.35327390224273</v>
      </c>
      <c r="AO22" s="17">
        <f t="shared" si="3"/>
        <v>1.3532953716677731</v>
      </c>
      <c r="AP22" s="17"/>
      <c r="AQ22" s="4">
        <f t="shared" si="4"/>
        <v>129.84348149615377</v>
      </c>
      <c r="AR22" s="17">
        <f t="shared" si="5"/>
        <v>2.4025857053442623</v>
      </c>
      <c r="AS22" s="4"/>
      <c r="AT22" s="4"/>
      <c r="AU22" s="4"/>
    </row>
    <row r="23" spans="1:47" ht="12" customHeight="1" x14ac:dyDescent="0.2">
      <c r="A23" s="34" t="s">
        <v>68</v>
      </c>
      <c r="B23" s="31">
        <f>AO23</f>
        <v>6.3418724833061546</v>
      </c>
      <c r="C23" s="31">
        <f>AR23</f>
        <v>0.60911141971233818</v>
      </c>
      <c r="D23" s="35">
        <f>AF23</f>
        <v>0.4</v>
      </c>
      <c r="E23" s="35">
        <f>AG23</f>
        <v>9.4</v>
      </c>
      <c r="F23" s="35">
        <f>AH23</f>
        <v>18.2</v>
      </c>
      <c r="G23" s="35">
        <f>AI23</f>
        <v>5.2</v>
      </c>
      <c r="H23" s="32"/>
      <c r="J23" s="32"/>
      <c r="K23" s="32"/>
      <c r="L23" s="8">
        <v>2.4</v>
      </c>
      <c r="M23" s="8">
        <v>5.6</v>
      </c>
      <c r="N23" s="9">
        <v>4</v>
      </c>
      <c r="O23" s="8">
        <v>3.5</v>
      </c>
      <c r="P23" s="8">
        <v>5.2</v>
      </c>
      <c r="Q23" s="8">
        <v>6.3</v>
      </c>
      <c r="R23" s="8">
        <v>10.4</v>
      </c>
      <c r="S23" s="8">
        <v>12.6</v>
      </c>
      <c r="T23" s="8">
        <v>3.5</v>
      </c>
      <c r="U23" s="8">
        <v>-8.3000000000000007</v>
      </c>
      <c r="V23" s="8">
        <v>-2.7</v>
      </c>
      <c r="W23" s="8">
        <v>3.4</v>
      </c>
      <c r="X23" s="8">
        <v>4.5</v>
      </c>
      <c r="Y23" s="8">
        <v>4.9000000000000004</v>
      </c>
      <c r="Z23" s="8">
        <v>0.3</v>
      </c>
      <c r="AA23" s="8">
        <v>0.8</v>
      </c>
      <c r="AB23" s="8">
        <v>-0.5</v>
      </c>
      <c r="AC23" s="8">
        <v>1.3</v>
      </c>
      <c r="AD23" s="8">
        <v>1.8</v>
      </c>
      <c r="AE23" s="8">
        <v>1.9</v>
      </c>
      <c r="AF23" s="8">
        <v>0.4</v>
      </c>
      <c r="AG23" s="8">
        <v>9.4</v>
      </c>
      <c r="AH23" s="8">
        <v>18.2</v>
      </c>
      <c r="AI23" s="8">
        <v>5.2</v>
      </c>
      <c r="AJ23" s="4"/>
      <c r="AK23" s="4">
        <f t="shared" si="0"/>
        <v>184.88575681169013</v>
      </c>
      <c r="AL23" s="17">
        <f t="shared" si="1"/>
        <v>7.0670753152685339</v>
      </c>
      <c r="AM23" s="17"/>
      <c r="AN23" s="4">
        <f t="shared" si="2"/>
        <v>163.54392833914505</v>
      </c>
      <c r="AO23" s="17">
        <f t="shared" si="3"/>
        <v>6.3418724833061546</v>
      </c>
      <c r="AP23" s="17"/>
      <c r="AQ23" s="4">
        <f t="shared" si="4"/>
        <v>106.90805947270684</v>
      </c>
      <c r="AR23" s="17">
        <f t="shared" si="5"/>
        <v>0.60911141971233818</v>
      </c>
      <c r="AS23" s="4"/>
      <c r="AT23" s="4"/>
      <c r="AU23" s="4"/>
    </row>
    <row r="24" spans="1:47" ht="12" customHeight="1" x14ac:dyDescent="0.2">
      <c r="A24" s="34" t="s">
        <v>69</v>
      </c>
      <c r="B24" s="31">
        <f>AO24</f>
        <v>6.7454682387420251</v>
      </c>
      <c r="C24" s="31">
        <f>AR24</f>
        <v>-9.6757267801561575E-2</v>
      </c>
      <c r="D24" s="35">
        <f>AF24</f>
        <v>1.2</v>
      </c>
      <c r="E24" s="35">
        <f>AG24</f>
        <v>5.4</v>
      </c>
      <c r="F24" s="35">
        <f>AH24</f>
        <v>10.7</v>
      </c>
      <c r="G24" s="35">
        <f>AI24</f>
        <v>5.0999999999999996</v>
      </c>
      <c r="H24" s="32"/>
      <c r="J24" s="32"/>
      <c r="K24" s="32"/>
      <c r="L24" s="33" t="s">
        <v>90</v>
      </c>
      <c r="M24" s="6">
        <v>16.7</v>
      </c>
      <c r="N24" s="6">
        <v>4.0999999999999996</v>
      </c>
      <c r="O24" s="6">
        <v>10.1</v>
      </c>
      <c r="P24" s="6">
        <v>12.7</v>
      </c>
      <c r="Q24" s="6">
        <v>8.6999999999999993</v>
      </c>
      <c r="R24" s="6">
        <v>9.6</v>
      </c>
      <c r="S24" s="6">
        <v>1.7</v>
      </c>
      <c r="T24" s="6">
        <v>-7.7</v>
      </c>
      <c r="U24" s="6">
        <v>-9.8000000000000007</v>
      </c>
      <c r="V24" s="6">
        <v>0.5</v>
      </c>
      <c r="W24" s="6">
        <v>-2.2000000000000002</v>
      </c>
      <c r="X24" s="6">
        <v>1.1000000000000001</v>
      </c>
      <c r="Y24" s="6">
        <v>0.8</v>
      </c>
      <c r="Z24" s="6">
        <v>0.6</v>
      </c>
      <c r="AA24" s="6">
        <v>0.5</v>
      </c>
      <c r="AB24" s="6">
        <v>0.5</v>
      </c>
      <c r="AC24" s="6">
        <v>1.4</v>
      </c>
      <c r="AD24" s="7">
        <v>4</v>
      </c>
      <c r="AE24" s="6">
        <v>2.2000000000000002</v>
      </c>
      <c r="AF24" s="6">
        <v>1.2</v>
      </c>
      <c r="AG24" s="6">
        <v>5.4</v>
      </c>
      <c r="AH24" s="6">
        <v>10.7</v>
      </c>
      <c r="AI24" s="6">
        <v>5.0999999999999996</v>
      </c>
      <c r="AJ24" s="4"/>
      <c r="AK24" s="4" t="e">
        <f t="shared" si="0"/>
        <v>#VALUE!</v>
      </c>
      <c r="AL24" s="17" t="e">
        <f t="shared" si="1"/>
        <v>#VALUE!</v>
      </c>
      <c r="AM24" s="17"/>
      <c r="AN24" s="4">
        <f t="shared" si="2"/>
        <v>168.57593329361291</v>
      </c>
      <c r="AO24" s="17">
        <f t="shared" si="3"/>
        <v>6.7454682387420251</v>
      </c>
      <c r="AP24" s="17"/>
      <c r="AQ24" s="4">
        <f t="shared" si="4"/>
        <v>98.940804219611096</v>
      </c>
      <c r="AR24" s="17">
        <f t="shared" si="5"/>
        <v>-9.6757267801561575E-2</v>
      </c>
      <c r="AS24" s="4"/>
      <c r="AT24" s="4"/>
      <c r="AU24" s="4"/>
    </row>
    <row r="25" spans="1:47" ht="12" customHeight="1" x14ac:dyDescent="0.2">
      <c r="A25" s="34" t="s">
        <v>70</v>
      </c>
      <c r="B25" s="31">
        <f>AO25</f>
        <v>2.6350872300198613</v>
      </c>
      <c r="C25" s="31">
        <f>AR25</f>
        <v>-0.88881992767779749</v>
      </c>
      <c r="D25" s="35">
        <f>AF25</f>
        <v>-0.1</v>
      </c>
      <c r="E25" s="35">
        <f>AG25</f>
        <v>2.4</v>
      </c>
      <c r="F25" s="35">
        <f>AH25</f>
        <v>6.8</v>
      </c>
      <c r="G25" s="35">
        <f>AI25</f>
        <v>4</v>
      </c>
      <c r="H25" s="32"/>
      <c r="J25" s="32"/>
      <c r="K25" s="32"/>
      <c r="L25" s="10" t="s">
        <v>90</v>
      </c>
      <c r="M25" s="8">
        <v>2.2000000000000002</v>
      </c>
      <c r="N25" s="8">
        <v>1.6</v>
      </c>
      <c r="O25" s="8">
        <v>2.2999999999999998</v>
      </c>
      <c r="P25" s="8">
        <v>2.4</v>
      </c>
      <c r="Q25" s="8">
        <v>2.7</v>
      </c>
      <c r="R25" s="8">
        <v>2.8</v>
      </c>
      <c r="S25" s="8">
        <v>2.9</v>
      </c>
      <c r="T25" s="8">
        <v>4.2</v>
      </c>
      <c r="U25" s="8">
        <v>-0.2</v>
      </c>
      <c r="V25" s="8">
        <v>0.4</v>
      </c>
      <c r="W25" s="8">
        <v>-0.1</v>
      </c>
      <c r="X25" s="8">
        <v>-0.6</v>
      </c>
      <c r="Y25" s="8">
        <v>-1.2</v>
      </c>
      <c r="Z25" s="8">
        <v>-3.3</v>
      </c>
      <c r="AA25" s="8">
        <v>-2.8</v>
      </c>
      <c r="AB25" s="8">
        <v>-1.6</v>
      </c>
      <c r="AC25" s="8">
        <v>-0.3</v>
      </c>
      <c r="AD25" s="8">
        <v>0.4</v>
      </c>
      <c r="AE25" s="8">
        <v>-0.4</v>
      </c>
      <c r="AF25" s="8">
        <v>-0.1</v>
      </c>
      <c r="AG25" s="8">
        <v>2.4</v>
      </c>
      <c r="AH25" s="8">
        <v>6.8</v>
      </c>
      <c r="AI25" s="9">
        <v>4</v>
      </c>
      <c r="AJ25" s="4"/>
      <c r="AK25" s="4" t="e">
        <f t="shared" si="0"/>
        <v>#VALUE!</v>
      </c>
      <c r="AL25" s="17" t="e">
        <f t="shared" si="1"/>
        <v>#VALUE!</v>
      </c>
      <c r="AM25" s="17"/>
      <c r="AN25" s="4">
        <f t="shared" si="2"/>
        <v>123.13084108794523</v>
      </c>
      <c r="AO25" s="17">
        <f t="shared" si="3"/>
        <v>2.6350872300198613</v>
      </c>
      <c r="AP25" s="17"/>
      <c r="AQ25" s="4">
        <f t="shared" si="4"/>
        <v>90.646098903536227</v>
      </c>
      <c r="AR25" s="17">
        <f t="shared" si="5"/>
        <v>-0.88881992767779749</v>
      </c>
      <c r="AS25" s="4"/>
      <c r="AT25" s="4"/>
      <c r="AU25" s="4"/>
    </row>
    <row r="26" spans="1:47" ht="12" customHeight="1" x14ac:dyDescent="0.2">
      <c r="A26" s="34" t="s">
        <v>71</v>
      </c>
      <c r="B26" s="31">
        <f>AO26</f>
        <v>4.0497694329304723</v>
      </c>
      <c r="C26" s="31">
        <f>AR26</f>
        <v>0.95158251549718464</v>
      </c>
      <c r="D26" s="35">
        <f>AF26</f>
        <v>-0.8</v>
      </c>
      <c r="E26" s="35">
        <f>AG26</f>
        <v>8.5</v>
      </c>
      <c r="F26" s="35">
        <f>AH26</f>
        <v>12.3</v>
      </c>
      <c r="G26" s="35">
        <f>AI26</f>
        <v>2.4</v>
      </c>
      <c r="H26" s="32"/>
      <c r="J26" s="32"/>
      <c r="K26" s="32"/>
      <c r="L26" s="6">
        <v>4.3</v>
      </c>
      <c r="M26" s="6">
        <v>2.8</v>
      </c>
      <c r="N26" s="6">
        <v>1.6</v>
      </c>
      <c r="O26" s="6">
        <v>2.2000000000000002</v>
      </c>
      <c r="P26" s="6">
        <v>4.8</v>
      </c>
      <c r="Q26" s="6">
        <v>4.5</v>
      </c>
      <c r="R26" s="6">
        <v>6.9</v>
      </c>
      <c r="S26" s="7">
        <v>5</v>
      </c>
      <c r="T26" s="6">
        <v>4.7</v>
      </c>
      <c r="U26" s="6">
        <v>1.1000000000000001</v>
      </c>
      <c r="V26" s="6">
        <v>2.5</v>
      </c>
      <c r="W26" s="6">
        <v>3.8</v>
      </c>
      <c r="X26" s="6">
        <v>-0.2</v>
      </c>
      <c r="Y26" s="6">
        <v>0.2</v>
      </c>
      <c r="Z26" s="6">
        <v>0.2</v>
      </c>
      <c r="AA26" s="6">
        <v>-1.4</v>
      </c>
      <c r="AB26" s="6">
        <v>-1.2</v>
      </c>
      <c r="AC26" s="6">
        <v>2.2000000000000002</v>
      </c>
      <c r="AD26" s="6">
        <v>2.4</v>
      </c>
      <c r="AE26" s="7">
        <v>1</v>
      </c>
      <c r="AF26" s="6">
        <v>-0.8</v>
      </c>
      <c r="AG26" s="6">
        <v>8.5</v>
      </c>
      <c r="AH26" s="6">
        <v>12.3</v>
      </c>
      <c r="AI26" s="6">
        <v>2.4</v>
      </c>
      <c r="AJ26" s="4"/>
      <c r="AK26" s="4">
        <f t="shared" si="0"/>
        <v>153.17609410613568</v>
      </c>
      <c r="AL26" s="17">
        <f t="shared" si="1"/>
        <v>4.8520139922406669</v>
      </c>
      <c r="AM26" s="17"/>
      <c r="AN26" s="4">
        <f t="shared" si="2"/>
        <v>137.38172888178366</v>
      </c>
      <c r="AO26" s="17">
        <f t="shared" si="3"/>
        <v>4.0497694329304723</v>
      </c>
      <c r="AP26" s="17"/>
      <c r="AQ26" s="4">
        <f t="shared" si="4"/>
        <v>110.97992950060309</v>
      </c>
      <c r="AR26" s="17">
        <f t="shared" si="5"/>
        <v>0.95158251549718464</v>
      </c>
      <c r="AS26" s="4"/>
      <c r="AT26" s="4"/>
      <c r="AU26" s="4"/>
    </row>
    <row r="27" spans="1:47" ht="12" customHeight="1" x14ac:dyDescent="0.2">
      <c r="A27" s="34" t="s">
        <v>72</v>
      </c>
      <c r="B27" s="31">
        <f>AO27</f>
        <v>4.3699051233798691</v>
      </c>
      <c r="C27" s="31">
        <f>AR27</f>
        <v>1.1056994772141726</v>
      </c>
      <c r="D27" s="35">
        <f>AF27</f>
        <v>1.4</v>
      </c>
      <c r="E27" s="35">
        <f>AG27</f>
        <v>4.7</v>
      </c>
      <c r="F27" s="35">
        <f>AH27</f>
        <v>7.9</v>
      </c>
      <c r="G27" s="35">
        <f>AI27</f>
        <v>5.7</v>
      </c>
      <c r="H27" s="32"/>
      <c r="J27" s="32"/>
      <c r="K27" s="32"/>
      <c r="L27" s="8">
        <v>2.4</v>
      </c>
      <c r="M27" s="8">
        <v>3.5</v>
      </c>
      <c r="N27" s="8">
        <v>2.6</v>
      </c>
      <c r="O27" s="8">
        <v>2.9</v>
      </c>
      <c r="P27" s="8">
        <v>4.9000000000000004</v>
      </c>
      <c r="Q27" s="8">
        <v>2.4</v>
      </c>
      <c r="R27" s="8">
        <v>7.1</v>
      </c>
      <c r="S27" s="8">
        <v>3.9</v>
      </c>
      <c r="T27" s="8">
        <v>7.8</v>
      </c>
      <c r="U27" s="8">
        <v>-2.8</v>
      </c>
      <c r="V27" s="8">
        <v>1.2</v>
      </c>
      <c r="W27" s="8">
        <v>5.4</v>
      </c>
      <c r="X27" s="8">
        <v>2.5</v>
      </c>
      <c r="Y27" s="8">
        <v>-0.9</v>
      </c>
      <c r="Z27" s="8">
        <v>0.1</v>
      </c>
      <c r="AA27" s="8">
        <v>-0.6</v>
      </c>
      <c r="AB27" s="8">
        <v>0.7</v>
      </c>
      <c r="AC27" s="8">
        <v>1.9</v>
      </c>
      <c r="AD27" s="8">
        <v>2.2999999999999998</v>
      </c>
      <c r="AE27" s="8">
        <v>2.6</v>
      </c>
      <c r="AF27" s="8">
        <v>1.4</v>
      </c>
      <c r="AG27" s="8">
        <v>4.7</v>
      </c>
      <c r="AH27" s="8">
        <v>7.9</v>
      </c>
      <c r="AI27" s="8">
        <v>5.7</v>
      </c>
      <c r="AJ27" s="4"/>
      <c r="AK27" s="4">
        <f t="shared" si="0"/>
        <v>154.41580039043313</v>
      </c>
      <c r="AL27" s="17">
        <f t="shared" si="1"/>
        <v>4.9459657761556031</v>
      </c>
      <c r="AM27" s="17"/>
      <c r="AN27" s="4">
        <f t="shared" si="2"/>
        <v>140.79988801940468</v>
      </c>
      <c r="AO27" s="17">
        <f t="shared" si="3"/>
        <v>4.3699051233798691</v>
      </c>
      <c r="AP27" s="17"/>
      <c r="AQ27" s="4">
        <f t="shared" si="4"/>
        <v>112.85791409004466</v>
      </c>
      <c r="AR27" s="17">
        <f t="shared" si="5"/>
        <v>1.1056994772141726</v>
      </c>
      <c r="AS27" s="4"/>
      <c r="AT27" s="4"/>
      <c r="AU27" s="4"/>
    </row>
    <row r="28" spans="1:47" ht="12" customHeight="1" x14ac:dyDescent="0.2">
      <c r="A28" s="34" t="s">
        <v>73</v>
      </c>
      <c r="B28" s="31">
        <f>AO28</f>
        <v>6.274906443237338</v>
      </c>
      <c r="C28" s="31">
        <f>AR28</f>
        <v>-1.1645715101623488</v>
      </c>
      <c r="D28" s="35">
        <f>AF28</f>
        <v>5.9</v>
      </c>
      <c r="E28" s="35">
        <f>AG28</f>
        <v>9.6</v>
      </c>
      <c r="F28" s="35">
        <f>AH28</f>
        <v>21.8</v>
      </c>
      <c r="G28" s="35">
        <f>AI28</f>
        <v>4.8</v>
      </c>
      <c r="H28" s="32"/>
      <c r="J28" s="32"/>
      <c r="K28" s="32"/>
      <c r="L28" s="33" t="s">
        <v>90</v>
      </c>
      <c r="M28" s="7">
        <v>-2</v>
      </c>
      <c r="N28" s="6">
        <v>1.9</v>
      </c>
      <c r="O28" s="6">
        <v>1.7</v>
      </c>
      <c r="P28" s="6">
        <v>21.9</v>
      </c>
      <c r="Q28" s="6">
        <v>4.7</v>
      </c>
      <c r="R28" s="6">
        <v>1.8</v>
      </c>
      <c r="S28" s="6">
        <v>11.6</v>
      </c>
      <c r="T28" s="6">
        <v>10.5</v>
      </c>
      <c r="U28" s="6">
        <v>-8.1999999999999993</v>
      </c>
      <c r="V28" s="6">
        <v>-5.3</v>
      </c>
      <c r="W28" s="6">
        <v>1.4</v>
      </c>
      <c r="X28" s="6">
        <v>-2.5</v>
      </c>
      <c r="Y28" s="6">
        <v>-5.7</v>
      </c>
      <c r="Z28" s="6">
        <v>0.3</v>
      </c>
      <c r="AA28" s="6">
        <v>3.3</v>
      </c>
      <c r="AB28" s="6">
        <v>-1.2</v>
      </c>
      <c r="AC28" s="6">
        <v>-0.4</v>
      </c>
      <c r="AD28" s="6">
        <v>1.9</v>
      </c>
      <c r="AE28" s="6">
        <v>4.4000000000000004</v>
      </c>
      <c r="AF28" s="6">
        <v>5.9</v>
      </c>
      <c r="AG28" s="6">
        <v>9.6</v>
      </c>
      <c r="AH28" s="6">
        <v>21.8</v>
      </c>
      <c r="AI28" s="6">
        <v>4.8</v>
      </c>
      <c r="AJ28" s="4"/>
      <c r="AK28" s="4" t="e">
        <f t="shared" si="0"/>
        <v>#VALUE!</v>
      </c>
      <c r="AL28" s="17" t="e">
        <f t="shared" si="1"/>
        <v>#VALUE!</v>
      </c>
      <c r="AM28" s="17"/>
      <c r="AN28" s="4">
        <f t="shared" si="2"/>
        <v>162.72184153251763</v>
      </c>
      <c r="AO28" s="17">
        <f t="shared" si="3"/>
        <v>6.274906443237338</v>
      </c>
      <c r="AP28" s="17"/>
      <c r="AQ28" s="4">
        <f t="shared" si="4"/>
        <v>87.910174852271354</v>
      </c>
      <c r="AR28" s="17">
        <f t="shared" si="5"/>
        <v>-1.1645715101623488</v>
      </c>
      <c r="AS28" s="4"/>
      <c r="AT28" s="4"/>
      <c r="AU28" s="4"/>
    </row>
    <row r="29" spans="1:47" ht="12" customHeight="1" x14ac:dyDescent="0.2">
      <c r="A29" s="34" t="s">
        <v>74</v>
      </c>
      <c r="B29" s="31">
        <f>AO29</f>
        <v>3.3975383269138071</v>
      </c>
      <c r="C29" s="31">
        <f>AR29</f>
        <v>0.99924256330743422</v>
      </c>
      <c r="D29" s="35">
        <f>AF29</f>
        <v>0.3</v>
      </c>
      <c r="E29" s="35">
        <f>AG29</f>
        <v>1.9</v>
      </c>
      <c r="F29" s="35">
        <f>AH29</f>
        <v>7.8</v>
      </c>
      <c r="G29" s="35">
        <f>AI29</f>
        <v>2.8</v>
      </c>
      <c r="H29" s="32"/>
      <c r="J29" s="32"/>
      <c r="K29" s="32"/>
      <c r="L29" s="10" t="s">
        <v>90</v>
      </c>
      <c r="M29" s="8">
        <v>2.1</v>
      </c>
      <c r="N29" s="8">
        <v>3.9</v>
      </c>
      <c r="O29" s="8">
        <v>2.9</v>
      </c>
      <c r="P29" s="8">
        <v>4.0999999999999996</v>
      </c>
      <c r="Q29" s="8">
        <v>4.0999999999999996</v>
      </c>
      <c r="R29" s="8">
        <v>2.6</v>
      </c>
      <c r="S29" s="8">
        <v>3.7</v>
      </c>
      <c r="T29" s="8">
        <v>3.8</v>
      </c>
      <c r="U29" s="8">
        <v>0.9</v>
      </c>
      <c r="V29" s="8">
        <v>0.9</v>
      </c>
      <c r="W29" s="8">
        <v>2.6</v>
      </c>
      <c r="X29" s="8">
        <v>3.7</v>
      </c>
      <c r="Y29" s="8">
        <v>0.3</v>
      </c>
      <c r="Z29" s="8">
        <v>1.4</v>
      </c>
      <c r="AA29" s="8">
        <v>-2.1</v>
      </c>
      <c r="AB29" s="8">
        <v>0.4</v>
      </c>
      <c r="AC29" s="8">
        <v>1.2</v>
      </c>
      <c r="AD29" s="8">
        <v>1.7</v>
      </c>
      <c r="AE29" s="8">
        <v>0.1</v>
      </c>
      <c r="AF29" s="8">
        <v>0.3</v>
      </c>
      <c r="AG29" s="8">
        <v>1.9</v>
      </c>
      <c r="AH29" s="8">
        <v>7.8</v>
      </c>
      <c r="AI29" s="8">
        <v>2.8</v>
      </c>
      <c r="AJ29" s="4"/>
      <c r="AK29" s="4" t="e">
        <f t="shared" si="0"/>
        <v>#VALUE!</v>
      </c>
      <c r="AL29" s="17" t="e">
        <f t="shared" si="1"/>
        <v>#VALUE!</v>
      </c>
      <c r="AM29" s="17"/>
      <c r="AN29" s="4">
        <f t="shared" si="2"/>
        <v>130.64163111364795</v>
      </c>
      <c r="AO29" s="17">
        <f t="shared" si="3"/>
        <v>3.3975383269138071</v>
      </c>
      <c r="AP29" s="17"/>
      <c r="AQ29" s="4">
        <f t="shared" si="4"/>
        <v>111.55763151700474</v>
      </c>
      <c r="AR29" s="17">
        <f t="shared" si="5"/>
        <v>0.99924256330743422</v>
      </c>
      <c r="AS29" s="4"/>
      <c r="AT29" s="4"/>
      <c r="AU29" s="4"/>
    </row>
    <row r="30" spans="1:47" ht="12" customHeight="1" x14ac:dyDescent="0.2">
      <c r="A30" s="34" t="s">
        <v>75</v>
      </c>
      <c r="B30" s="31" t="s">
        <v>90</v>
      </c>
      <c r="C30" s="31" t="s">
        <v>90</v>
      </c>
      <c r="D30" s="35">
        <f>AF30</f>
        <v>0.2</v>
      </c>
      <c r="E30" s="35">
        <f>AG30</f>
        <v>7.6</v>
      </c>
      <c r="F30" s="35">
        <f>AH30</f>
        <v>12</v>
      </c>
      <c r="G30" s="35">
        <f>AI30</f>
        <v>2.5</v>
      </c>
      <c r="H30" s="32"/>
      <c r="J30" s="32"/>
      <c r="K30" s="32"/>
      <c r="L30" s="6">
        <v>4.4000000000000004</v>
      </c>
      <c r="M30" s="6">
        <v>3.6</v>
      </c>
      <c r="N30" s="6">
        <v>3.9</v>
      </c>
      <c r="O30" s="6">
        <v>5.4</v>
      </c>
      <c r="P30" s="6">
        <v>7.2</v>
      </c>
      <c r="Q30" s="6">
        <v>4.5</v>
      </c>
      <c r="R30" s="6">
        <v>5.0999999999999996</v>
      </c>
      <c r="S30" s="7">
        <v>5</v>
      </c>
      <c r="T30" s="6">
        <v>7.9</v>
      </c>
      <c r="U30" s="6">
        <v>0.9</v>
      </c>
      <c r="V30" s="6">
        <v>3.1</v>
      </c>
      <c r="W30" s="6">
        <v>3.5</v>
      </c>
      <c r="X30" s="6">
        <v>0.9</v>
      </c>
      <c r="Y30" s="7">
        <v>-4</v>
      </c>
      <c r="Z30" s="6">
        <v>-1.8</v>
      </c>
      <c r="AA30" s="6">
        <v>-0.8</v>
      </c>
      <c r="AB30" s="6">
        <v>-0.8</v>
      </c>
      <c r="AC30" s="6">
        <v>0.1</v>
      </c>
      <c r="AD30" s="6">
        <v>1.2</v>
      </c>
      <c r="AE30" s="6">
        <v>2.2000000000000002</v>
      </c>
      <c r="AF30" s="6">
        <v>0.2</v>
      </c>
      <c r="AG30" s="6">
        <v>7.6</v>
      </c>
      <c r="AH30" s="7">
        <v>12</v>
      </c>
      <c r="AI30" s="6">
        <v>2.5</v>
      </c>
      <c r="AJ30" s="4"/>
      <c r="AK30" s="4">
        <f t="shared" si="0"/>
        <v>166.05182921683837</v>
      </c>
      <c r="AL30" s="17">
        <f t="shared" si="1"/>
        <v>5.7965530558207634</v>
      </c>
      <c r="AM30" s="17"/>
      <c r="AN30" s="4">
        <f t="shared" si="2"/>
        <v>151.33537227529914</v>
      </c>
      <c r="AO30" s="17">
        <f t="shared" si="3"/>
        <v>5.3155635853223915</v>
      </c>
      <c r="AP30" s="17"/>
      <c r="AQ30" s="4">
        <f t="shared" si="4"/>
        <v>104.34049638061295</v>
      </c>
      <c r="AR30" s="17">
        <f t="shared" si="5"/>
        <v>0.38701396269413824</v>
      </c>
      <c r="AS30" s="4"/>
      <c r="AT30" s="4"/>
      <c r="AU30" s="4"/>
    </row>
    <row r="31" spans="1:47" ht="12" customHeight="1" x14ac:dyDescent="0.2">
      <c r="A31" s="34" t="s">
        <v>76</v>
      </c>
      <c r="B31" s="31">
        <f>AO31</f>
        <v>11.155217765201431</v>
      </c>
      <c r="C31" s="31">
        <f>AR31</f>
        <v>1.3525469729460449</v>
      </c>
      <c r="D31" s="35">
        <f>AF31</f>
        <v>7.3</v>
      </c>
      <c r="E31" s="35">
        <f>AG31</f>
        <v>6.8</v>
      </c>
      <c r="F31" s="35">
        <f>AH31</f>
        <v>13.3</v>
      </c>
      <c r="G31" s="35">
        <f>AI31</f>
        <v>4.7</v>
      </c>
      <c r="H31" s="32"/>
      <c r="J31" s="32"/>
      <c r="K31" s="32"/>
      <c r="L31" s="10" t="s">
        <v>90</v>
      </c>
      <c r="M31" s="8">
        <v>-2.2000000000000002</v>
      </c>
      <c r="N31" s="8">
        <v>1.3</v>
      </c>
      <c r="O31" s="8">
        <v>6.3</v>
      </c>
      <c r="P31" s="8">
        <v>8.8000000000000007</v>
      </c>
      <c r="Q31" s="8">
        <v>11.9</v>
      </c>
      <c r="R31" s="8">
        <v>36.5</v>
      </c>
      <c r="S31" s="8">
        <v>22.5</v>
      </c>
      <c r="T31" s="8">
        <v>8.6999999999999993</v>
      </c>
      <c r="U31" s="8">
        <v>-7.8</v>
      </c>
      <c r="V31" s="8">
        <v>-7.4</v>
      </c>
      <c r="W31" s="8">
        <v>2.5</v>
      </c>
      <c r="X31" s="8">
        <v>3.2</v>
      </c>
      <c r="Y31" s="9">
        <v>4</v>
      </c>
      <c r="Z31" s="8">
        <v>0.7</v>
      </c>
      <c r="AA31" s="8">
        <v>3.4</v>
      </c>
      <c r="AB31" s="8">
        <v>5.7</v>
      </c>
      <c r="AC31" s="8">
        <v>2.4</v>
      </c>
      <c r="AD31" s="8">
        <v>4.5</v>
      </c>
      <c r="AE31" s="8">
        <v>4.8</v>
      </c>
      <c r="AF31" s="8">
        <v>7.3</v>
      </c>
      <c r="AG31" s="8">
        <v>6.8</v>
      </c>
      <c r="AH31" s="8">
        <v>13.3</v>
      </c>
      <c r="AI31" s="8">
        <v>4.7</v>
      </c>
      <c r="AJ31" s="4"/>
      <c r="AK31" s="4" t="e">
        <f t="shared" si="0"/>
        <v>#VALUE!</v>
      </c>
      <c r="AL31" s="17" t="e">
        <f t="shared" si="1"/>
        <v>#VALUE!</v>
      </c>
      <c r="AM31" s="17"/>
      <c r="AN31" s="4">
        <f t="shared" si="2"/>
        <v>233.04448549272595</v>
      </c>
      <c r="AO31" s="17">
        <f t="shared" si="3"/>
        <v>11.155217765201431</v>
      </c>
      <c r="AP31" s="17"/>
      <c r="AQ31" s="4">
        <f t="shared" si="4"/>
        <v>115.92612950866001</v>
      </c>
      <c r="AR31" s="17">
        <f t="shared" si="5"/>
        <v>1.3525469729460449</v>
      </c>
      <c r="AS31" s="4"/>
      <c r="AT31" s="4"/>
      <c r="AU31" s="4"/>
    </row>
    <row r="32" spans="1:47" ht="12" customHeight="1" x14ac:dyDescent="0.2">
      <c r="A32" s="34" t="s">
        <v>77</v>
      </c>
      <c r="B32" s="31">
        <f>AO32</f>
        <v>6.3803632287253276</v>
      </c>
      <c r="C32" s="31">
        <f>AR32</f>
        <v>0.94259606280020503</v>
      </c>
      <c r="D32" s="35">
        <f>AF32</f>
        <v>2</v>
      </c>
      <c r="E32" s="35">
        <f>AG32</f>
        <v>6.6</v>
      </c>
      <c r="F32" s="35">
        <f>AH32</f>
        <v>18</v>
      </c>
      <c r="G32" s="35">
        <f>AI32</f>
        <v>7.2</v>
      </c>
      <c r="H32" s="32"/>
      <c r="J32" s="32"/>
      <c r="K32" s="32"/>
      <c r="L32" s="6">
        <v>0.6</v>
      </c>
      <c r="M32" s="7">
        <v>-1</v>
      </c>
      <c r="N32" s="6">
        <v>0.2</v>
      </c>
      <c r="O32" s="6">
        <v>1.2</v>
      </c>
      <c r="P32" s="6">
        <v>7.1</v>
      </c>
      <c r="Q32" s="6">
        <v>8.3000000000000007</v>
      </c>
      <c r="R32" s="6">
        <v>10.7</v>
      </c>
      <c r="S32" s="6">
        <v>16.100000000000001</v>
      </c>
      <c r="T32" s="6">
        <v>9.6</v>
      </c>
      <c r="U32" s="6">
        <v>-14.6</v>
      </c>
      <c r="V32" s="6">
        <v>-4.8</v>
      </c>
      <c r="W32" s="6">
        <v>3.9</v>
      </c>
      <c r="X32" s="7">
        <v>3</v>
      </c>
      <c r="Y32" s="6">
        <v>4.5999999999999996</v>
      </c>
      <c r="Z32" s="6">
        <v>3.2</v>
      </c>
      <c r="AA32" s="6">
        <v>2.2000000000000002</v>
      </c>
      <c r="AB32" s="6">
        <v>2.1</v>
      </c>
      <c r="AC32" s="6">
        <v>4.2</v>
      </c>
      <c r="AD32" s="6">
        <v>3.5</v>
      </c>
      <c r="AE32" s="6">
        <v>4.9000000000000004</v>
      </c>
      <c r="AF32" s="7">
        <v>2</v>
      </c>
      <c r="AG32" s="6">
        <v>6.6</v>
      </c>
      <c r="AH32" s="7">
        <v>18</v>
      </c>
      <c r="AI32" s="6">
        <v>7.2</v>
      </c>
      <c r="AJ32" s="4"/>
      <c r="AK32" s="4">
        <f t="shared" si="0"/>
        <v>182.65743405702977</v>
      </c>
      <c r="AL32" s="17">
        <f t="shared" si="1"/>
        <v>6.9229215693651813</v>
      </c>
      <c r="AM32" s="17"/>
      <c r="AN32" s="4">
        <f t="shared" si="2"/>
        <v>164.01809024536593</v>
      </c>
      <c r="AO32" s="17">
        <f t="shared" si="3"/>
        <v>6.3803632287253276</v>
      </c>
      <c r="AP32" s="17"/>
      <c r="AQ32" s="4">
        <f t="shared" si="4"/>
        <v>110.87130719903629</v>
      </c>
      <c r="AR32" s="17">
        <f t="shared" si="5"/>
        <v>0.94259606280020503</v>
      </c>
      <c r="AS32" s="4"/>
      <c r="AT32" s="4"/>
      <c r="AU32" s="4"/>
    </row>
    <row r="33" spans="1:47" ht="12" customHeight="1" x14ac:dyDescent="0.2">
      <c r="A33" s="34" t="s">
        <v>78</v>
      </c>
      <c r="B33" s="31">
        <f>AO33</f>
        <v>2.9360131582951032</v>
      </c>
      <c r="C33" s="31">
        <f>AR33</f>
        <v>1.8428654934284028</v>
      </c>
      <c r="D33" s="35">
        <f>AF33</f>
        <v>3</v>
      </c>
      <c r="E33" s="35">
        <f>AG33</f>
        <v>6.5</v>
      </c>
      <c r="F33" s="35">
        <f>AH33</f>
        <v>14.1</v>
      </c>
      <c r="G33" s="35">
        <f>AI33</f>
        <v>10.4</v>
      </c>
      <c r="H33" s="32"/>
      <c r="J33" s="32"/>
      <c r="K33" s="32"/>
      <c r="L33" s="10" t="s">
        <v>90</v>
      </c>
      <c r="M33" s="8">
        <v>4.2</v>
      </c>
      <c r="N33" s="8">
        <v>2.6</v>
      </c>
      <c r="O33" s="8">
        <v>2.2000000000000002</v>
      </c>
      <c r="P33" s="8">
        <v>2.6</v>
      </c>
      <c r="Q33" s="9">
        <v>3</v>
      </c>
      <c r="R33" s="8">
        <v>2.9</v>
      </c>
      <c r="S33" s="8">
        <v>2.8</v>
      </c>
      <c r="T33" s="8">
        <v>3.2</v>
      </c>
      <c r="U33" s="8">
        <v>1.5</v>
      </c>
      <c r="V33" s="8">
        <v>0.8</v>
      </c>
      <c r="W33" s="8">
        <v>2.5</v>
      </c>
      <c r="X33" s="8">
        <v>2.9</v>
      </c>
      <c r="Y33" s="9">
        <v>2</v>
      </c>
      <c r="Z33" s="8">
        <v>1.8</v>
      </c>
      <c r="AA33" s="8">
        <v>1.1000000000000001</v>
      </c>
      <c r="AB33" s="8">
        <v>0.9</v>
      </c>
      <c r="AC33" s="8">
        <v>1.9</v>
      </c>
      <c r="AD33" s="8">
        <v>1.8</v>
      </c>
      <c r="AE33" s="8">
        <v>3.1</v>
      </c>
      <c r="AF33" s="9">
        <v>3</v>
      </c>
      <c r="AG33" s="8">
        <v>6.5</v>
      </c>
      <c r="AH33" s="8">
        <v>14.1</v>
      </c>
      <c r="AI33" s="8">
        <v>10.4</v>
      </c>
      <c r="AJ33" s="4"/>
      <c r="AK33" s="4" t="e">
        <f t="shared" si="0"/>
        <v>#VALUE!</v>
      </c>
      <c r="AL33" s="17" t="e">
        <f t="shared" si="1"/>
        <v>#VALUE!</v>
      </c>
      <c r="AM33" s="17"/>
      <c r="AN33" s="4">
        <f t="shared" si="2"/>
        <v>126.04880935620655</v>
      </c>
      <c r="AO33" s="17">
        <f t="shared" si="3"/>
        <v>2.9360131582951032</v>
      </c>
      <c r="AP33" s="17"/>
      <c r="AQ33" s="4">
        <f t="shared" si="4"/>
        <v>122.24657869291791</v>
      </c>
      <c r="AR33" s="17">
        <f t="shared" si="5"/>
        <v>1.8428654934284028</v>
      </c>
      <c r="AS33" s="4"/>
      <c r="AT33" s="4"/>
      <c r="AU33" s="4"/>
    </row>
    <row r="34" spans="1:47" ht="12" customHeight="1" x14ac:dyDescent="0.2">
      <c r="A34" s="34" t="s">
        <v>79</v>
      </c>
      <c r="B34" s="31">
        <f>AO34</f>
        <v>5.9528829254685389</v>
      </c>
      <c r="C34" s="31">
        <f>AR34</f>
        <v>4.304274385983442</v>
      </c>
      <c r="D34" s="35">
        <f>AF34</f>
        <v>7.1</v>
      </c>
      <c r="E34" s="35">
        <f>AG34</f>
        <v>12.2</v>
      </c>
      <c r="F34" s="35">
        <f>AH34</f>
        <v>24.1</v>
      </c>
      <c r="G34" s="35">
        <f>AI34</f>
        <v>15.2</v>
      </c>
      <c r="H34" s="32"/>
      <c r="J34" s="32"/>
      <c r="K34" s="32"/>
      <c r="L34" s="33" t="s">
        <v>90</v>
      </c>
      <c r="M34" s="6">
        <v>11.2</v>
      </c>
      <c r="N34" s="7">
        <v>6</v>
      </c>
      <c r="O34" s="6">
        <v>3.9</v>
      </c>
      <c r="P34" s="6">
        <v>5.9</v>
      </c>
      <c r="Q34" s="6">
        <v>3.5</v>
      </c>
      <c r="R34" s="6">
        <v>5.9</v>
      </c>
      <c r="S34" s="6">
        <v>5.3</v>
      </c>
      <c r="T34" s="6">
        <v>6.1</v>
      </c>
      <c r="U34" s="6">
        <v>3.8</v>
      </c>
      <c r="V34" s="6">
        <v>1.7</v>
      </c>
      <c r="W34" s="6">
        <v>2.4</v>
      </c>
      <c r="X34" s="6">
        <v>2.2999999999999998</v>
      </c>
      <c r="Y34" s="6">
        <v>1.9</v>
      </c>
      <c r="Z34" s="6">
        <v>2.4</v>
      </c>
      <c r="AA34" s="6">
        <v>3.1</v>
      </c>
      <c r="AB34" s="6">
        <v>3.4</v>
      </c>
      <c r="AC34" s="7">
        <v>7</v>
      </c>
      <c r="AD34" s="6">
        <v>10.199999999999999</v>
      </c>
      <c r="AE34" s="6">
        <v>9.6</v>
      </c>
      <c r="AF34" s="6">
        <v>7.1</v>
      </c>
      <c r="AG34" s="6">
        <v>12.2</v>
      </c>
      <c r="AH34" s="6">
        <v>24.1</v>
      </c>
      <c r="AI34" s="6">
        <v>15.2</v>
      </c>
      <c r="AJ34" s="4"/>
      <c r="AK34" s="4" t="e">
        <f t="shared" si="0"/>
        <v>#VALUE!</v>
      </c>
      <c r="AL34" s="17" t="e">
        <f t="shared" si="1"/>
        <v>#VALUE!</v>
      </c>
      <c r="AM34" s="17"/>
      <c r="AN34" s="4">
        <f t="shared" si="2"/>
        <v>158.81891515670185</v>
      </c>
      <c r="AO34" s="17">
        <f t="shared" si="3"/>
        <v>5.9528829254685389</v>
      </c>
      <c r="AP34" s="17"/>
      <c r="AQ34" s="4">
        <f t="shared" si="4"/>
        <v>158.97292601627854</v>
      </c>
      <c r="AR34" s="17">
        <f t="shared" si="5"/>
        <v>4.304274385983442</v>
      </c>
      <c r="AS34" s="4"/>
      <c r="AT34" s="4"/>
      <c r="AU34" s="4"/>
    </row>
    <row r="35" spans="1:47" ht="12" customHeight="1" x14ac:dyDescent="0.2">
      <c r="A35" s="34" t="s">
        <v>80</v>
      </c>
      <c r="B35" s="31">
        <f>AO35</f>
        <v>3.6536035918690812</v>
      </c>
      <c r="C35" s="31">
        <f>AR35</f>
        <v>1.2738262993859495</v>
      </c>
      <c r="D35" s="35">
        <f>AF35</f>
        <v>0.3</v>
      </c>
      <c r="E35" s="35">
        <f>AG35</f>
        <v>12.5</v>
      </c>
      <c r="F35" s="35">
        <f>AH35</f>
        <v>19.100000000000001</v>
      </c>
      <c r="G35" s="35">
        <f>AI35</f>
        <v>-0.3</v>
      </c>
      <c r="H35" s="32"/>
      <c r="J35" s="32"/>
      <c r="K35" s="32"/>
      <c r="L35" s="10" t="s">
        <v>90</v>
      </c>
      <c r="M35" s="8">
        <v>6.4</v>
      </c>
      <c r="N35" s="8">
        <v>4.9000000000000004</v>
      </c>
      <c r="O35" s="8">
        <v>2.2999999999999998</v>
      </c>
      <c r="P35" s="8">
        <v>0.5</v>
      </c>
      <c r="Q35" s="8">
        <v>1.4</v>
      </c>
      <c r="R35" s="8">
        <v>1.3</v>
      </c>
      <c r="S35" s="8">
        <v>10.4</v>
      </c>
      <c r="T35" s="8">
        <v>2.4</v>
      </c>
      <c r="U35" s="8">
        <v>1.6</v>
      </c>
      <c r="V35" s="8">
        <v>-2.4</v>
      </c>
      <c r="W35" s="8">
        <v>1.4</v>
      </c>
      <c r="X35" s="8">
        <v>2.2999999999999998</v>
      </c>
      <c r="Y35" s="8">
        <v>1.5</v>
      </c>
      <c r="Z35" s="8">
        <v>2.5</v>
      </c>
      <c r="AA35" s="8">
        <v>1.1000000000000001</v>
      </c>
      <c r="AB35" s="8">
        <v>2.2999999999999998</v>
      </c>
      <c r="AC35" s="8">
        <v>1.6</v>
      </c>
      <c r="AD35" s="8">
        <v>1.2</v>
      </c>
      <c r="AE35" s="9">
        <v>1</v>
      </c>
      <c r="AF35" s="8">
        <v>0.3</v>
      </c>
      <c r="AG35" s="8">
        <v>12.5</v>
      </c>
      <c r="AH35" s="8">
        <v>19.100000000000001</v>
      </c>
      <c r="AI35" s="8">
        <v>-0.3</v>
      </c>
      <c r="AJ35" s="4"/>
      <c r="AK35" s="4" t="e">
        <f t="shared" si="0"/>
        <v>#VALUE!</v>
      </c>
      <c r="AL35" s="17" t="e">
        <f t="shared" si="1"/>
        <v>#VALUE!</v>
      </c>
      <c r="AM35" s="17"/>
      <c r="AN35" s="4">
        <f t="shared" si="2"/>
        <v>133.25246203822786</v>
      </c>
      <c r="AO35" s="17">
        <f t="shared" si="3"/>
        <v>3.6536035918690812</v>
      </c>
      <c r="AP35" s="17"/>
      <c r="AQ35" s="4">
        <f t="shared" si="4"/>
        <v>114.93952697700077</v>
      </c>
      <c r="AR35" s="17">
        <f t="shared" si="5"/>
        <v>1.2738262993859495</v>
      </c>
      <c r="AS35" s="4"/>
      <c r="AT35" s="4"/>
      <c r="AU35" s="4"/>
    </row>
    <row r="36" spans="1:47" ht="12" customHeight="1" x14ac:dyDescent="0.2">
      <c r="A36" s="34" t="s">
        <v>81</v>
      </c>
      <c r="B36" s="31">
        <f>AO36</f>
        <v>2.4970160994231438</v>
      </c>
      <c r="C36" s="31">
        <f>AR36</f>
        <v>0.16771579236978251</v>
      </c>
      <c r="D36" s="35">
        <f>AF36</f>
        <v>4.3</v>
      </c>
      <c r="E36" s="35">
        <f>AG36</f>
        <v>4</v>
      </c>
      <c r="F36" s="35">
        <f>AH36</f>
        <v>6.8</v>
      </c>
      <c r="G36" s="35">
        <f>AI36</f>
        <v>14.9</v>
      </c>
      <c r="H36" s="32"/>
      <c r="J36" s="32"/>
      <c r="K36" s="32"/>
      <c r="L36" s="33" t="s">
        <v>90</v>
      </c>
      <c r="M36" s="6">
        <v>4.2</v>
      </c>
      <c r="N36" s="7">
        <v>3</v>
      </c>
      <c r="O36" s="6">
        <v>1.3</v>
      </c>
      <c r="P36" s="6">
        <v>0.7</v>
      </c>
      <c r="Q36" s="6">
        <v>1.4</v>
      </c>
      <c r="R36" s="7">
        <v>0</v>
      </c>
      <c r="S36" s="6">
        <v>4.7</v>
      </c>
      <c r="T36" s="6">
        <v>4.8</v>
      </c>
      <c r="U36" s="6">
        <v>-0.7</v>
      </c>
      <c r="V36" s="6">
        <v>-4.0999999999999996</v>
      </c>
      <c r="W36" s="6">
        <v>-1.2</v>
      </c>
      <c r="X36" s="6">
        <v>-4.7</v>
      </c>
      <c r="Y36" s="6">
        <v>-3.6</v>
      </c>
      <c r="Z36" s="6">
        <v>-4.0999999999999996</v>
      </c>
      <c r="AA36" s="6">
        <v>-0.7</v>
      </c>
      <c r="AB36" s="7">
        <v>0</v>
      </c>
      <c r="AC36" s="6">
        <v>6.2</v>
      </c>
      <c r="AD36" s="6">
        <v>8.8000000000000007</v>
      </c>
      <c r="AE36" s="6">
        <v>7.1</v>
      </c>
      <c r="AF36" s="6">
        <v>4.3</v>
      </c>
      <c r="AG36" s="7">
        <v>4</v>
      </c>
      <c r="AH36" s="6">
        <v>6.8</v>
      </c>
      <c r="AI36" s="6">
        <v>14.9</v>
      </c>
      <c r="AJ36" s="4"/>
      <c r="AK36" s="4" t="e">
        <f t="shared" si="0"/>
        <v>#VALUE!</v>
      </c>
      <c r="AL36" s="17" t="e">
        <f t="shared" si="1"/>
        <v>#VALUE!</v>
      </c>
      <c r="AM36" s="17"/>
      <c r="AN36" s="4">
        <f t="shared" si="2"/>
        <v>121.81191728112032</v>
      </c>
      <c r="AO36" s="17">
        <f t="shared" si="3"/>
        <v>2.4970160994231438</v>
      </c>
      <c r="AP36" s="17"/>
      <c r="AQ36" s="4">
        <f t="shared" si="4"/>
        <v>101.86042254117527</v>
      </c>
      <c r="AR36" s="17">
        <f t="shared" si="5"/>
        <v>0.16771579236978251</v>
      </c>
      <c r="AS36" s="4"/>
      <c r="AT36" s="4"/>
      <c r="AU36" s="4"/>
    </row>
    <row r="37" spans="1:47" ht="12" customHeight="1" x14ac:dyDescent="0.2">
      <c r="A37" s="34" t="s">
        <v>82</v>
      </c>
      <c r="B37" s="31">
        <f>AO37</f>
        <v>2.6684494701938011</v>
      </c>
      <c r="C37" s="31">
        <f>AR37</f>
        <v>2.4798793595398827</v>
      </c>
      <c r="D37" s="35">
        <f>AF37</f>
        <v>3.1</v>
      </c>
      <c r="E37" s="35">
        <f>AG37</f>
        <v>8</v>
      </c>
      <c r="F37" s="35">
        <f>AH37</f>
        <v>15</v>
      </c>
      <c r="G37" s="35">
        <f>AI37</f>
        <v>7.5</v>
      </c>
      <c r="H37" s="32"/>
      <c r="J37" s="32"/>
      <c r="K37" s="32"/>
      <c r="L37" s="8">
        <v>1.5</v>
      </c>
      <c r="M37" s="8">
        <v>1.8</v>
      </c>
      <c r="N37" s="8">
        <v>1.1000000000000001</v>
      </c>
      <c r="O37" s="8">
        <v>1.6</v>
      </c>
      <c r="P37" s="8">
        <v>2.8</v>
      </c>
      <c r="Q37" s="8">
        <v>2.2999999999999998</v>
      </c>
      <c r="R37" s="9">
        <v>3</v>
      </c>
      <c r="S37" s="8">
        <v>4.0999999999999996</v>
      </c>
      <c r="T37" s="8">
        <v>4.7</v>
      </c>
      <c r="U37" s="8">
        <v>2.2999999999999998</v>
      </c>
      <c r="V37" s="8">
        <v>1.7</v>
      </c>
      <c r="W37" s="8">
        <v>2.9</v>
      </c>
      <c r="X37" s="8">
        <v>2.6</v>
      </c>
      <c r="Y37" s="8">
        <v>2.4</v>
      </c>
      <c r="Z37" s="8">
        <v>2.2999999999999998</v>
      </c>
      <c r="AA37" s="8">
        <v>1.5</v>
      </c>
      <c r="AB37" s="8">
        <v>1.9</v>
      </c>
      <c r="AC37" s="8">
        <v>2.7</v>
      </c>
      <c r="AD37" s="8">
        <v>3.7</v>
      </c>
      <c r="AE37" s="8">
        <v>3.3</v>
      </c>
      <c r="AF37" s="8">
        <v>3.1</v>
      </c>
      <c r="AG37" s="9">
        <v>8</v>
      </c>
      <c r="AH37" s="9">
        <v>15</v>
      </c>
      <c r="AI37" s="8">
        <v>7.5</v>
      </c>
      <c r="AJ37" s="4"/>
      <c r="AK37" s="4">
        <f t="shared" si="0"/>
        <v>129.06226803052795</v>
      </c>
      <c r="AL37" s="17">
        <f t="shared" si="1"/>
        <v>2.8752805375493518</v>
      </c>
      <c r="AM37" s="17"/>
      <c r="AN37" s="4">
        <f t="shared" si="2"/>
        <v>123.45140181790421</v>
      </c>
      <c r="AO37" s="17">
        <f t="shared" si="3"/>
        <v>2.6684494701938011</v>
      </c>
      <c r="AP37" s="17"/>
      <c r="AQ37" s="4">
        <f t="shared" si="4"/>
        <v>130.92562636128321</v>
      </c>
      <c r="AR37" s="17">
        <f t="shared" si="5"/>
        <v>2.4798793595398827</v>
      </c>
      <c r="AS37" s="4"/>
      <c r="AT37" s="4"/>
      <c r="AU37" s="4"/>
    </row>
    <row r="38" spans="1:47" ht="12" customHeight="1" x14ac:dyDescent="0.2">
      <c r="A38" s="34" t="s">
        <v>83</v>
      </c>
      <c r="B38" s="31">
        <f>AO38</f>
        <v>2.9155194032384424</v>
      </c>
      <c r="C38" s="31">
        <f>AR38</f>
        <v>0.55075541922149363</v>
      </c>
      <c r="D38" s="35">
        <f>AF38</f>
        <v>2.9</v>
      </c>
      <c r="E38" s="35">
        <f>AG38</f>
        <v>4.5</v>
      </c>
      <c r="F38" s="35">
        <f>AH38</f>
        <v>13.3</v>
      </c>
      <c r="G38" s="35">
        <f>AI38</f>
        <v>10</v>
      </c>
      <c r="H38" s="32"/>
      <c r="J38" s="32"/>
      <c r="K38" s="32"/>
      <c r="L38" s="33" t="s">
        <v>90</v>
      </c>
      <c r="M38" s="6">
        <v>3.2</v>
      </c>
      <c r="N38" s="6">
        <v>-0.1</v>
      </c>
      <c r="O38" s="6">
        <v>-0.8</v>
      </c>
      <c r="P38" s="6">
        <v>2.7</v>
      </c>
      <c r="Q38" s="7">
        <v>3</v>
      </c>
      <c r="R38" s="6">
        <v>1.7</v>
      </c>
      <c r="S38" s="6">
        <v>6.9</v>
      </c>
      <c r="T38" s="7">
        <v>7</v>
      </c>
      <c r="U38" s="6">
        <v>0.2</v>
      </c>
      <c r="V38" s="6">
        <v>-0.1</v>
      </c>
      <c r="W38" s="6">
        <v>1.1000000000000001</v>
      </c>
      <c r="X38" s="6">
        <v>0.3</v>
      </c>
      <c r="Y38" s="6">
        <v>-1.6</v>
      </c>
      <c r="Z38" s="6">
        <v>-0.9</v>
      </c>
      <c r="AA38" s="6">
        <v>-0.7</v>
      </c>
      <c r="AB38" s="6">
        <v>-0.1</v>
      </c>
      <c r="AC38" s="6">
        <v>0.8</v>
      </c>
      <c r="AD38" s="6">
        <v>3.1</v>
      </c>
      <c r="AE38" s="6">
        <v>4.0999999999999996</v>
      </c>
      <c r="AF38" s="6">
        <v>2.9</v>
      </c>
      <c r="AG38" s="6">
        <v>4.5</v>
      </c>
      <c r="AH38" s="6">
        <v>13.3</v>
      </c>
      <c r="AI38" s="7">
        <v>10</v>
      </c>
      <c r="AJ38" s="4"/>
      <c r="AK38" s="4" t="e">
        <f t="shared" si="0"/>
        <v>#VALUE!</v>
      </c>
      <c r="AL38" s="17" t="e">
        <f t="shared" si="1"/>
        <v>#VALUE!</v>
      </c>
      <c r="AM38" s="17"/>
      <c r="AN38" s="4">
        <f t="shared" si="2"/>
        <v>125.84818654054141</v>
      </c>
      <c r="AO38" s="17">
        <f t="shared" si="3"/>
        <v>2.9155194032384424</v>
      </c>
      <c r="AP38" s="17"/>
      <c r="AQ38" s="4">
        <f t="shared" si="4"/>
        <v>106.22792906714831</v>
      </c>
      <c r="AR38" s="17">
        <f t="shared" si="5"/>
        <v>0.55075541922149363</v>
      </c>
      <c r="AS38" s="4"/>
      <c r="AT38" s="4"/>
      <c r="AU38" s="4"/>
    </row>
    <row r="39" spans="1:47" ht="12" customHeight="1" x14ac:dyDescent="0.2">
      <c r="A39" s="34" t="s">
        <v>84</v>
      </c>
      <c r="B39" s="31">
        <f>AO39</f>
        <v>2.8977306717447915</v>
      </c>
      <c r="C39" s="31">
        <f>AR39</f>
        <v>1.1112418930512957</v>
      </c>
      <c r="D39" s="35">
        <f>AF39</f>
        <v>2.1</v>
      </c>
      <c r="E39" s="35">
        <f>AG39</f>
        <v>6.5</v>
      </c>
      <c r="F39" s="35">
        <f>AH39</f>
        <v>12.2</v>
      </c>
      <c r="G39" s="35">
        <f>AI39</f>
        <v>3.8</v>
      </c>
      <c r="H39" s="32"/>
      <c r="J39" s="32"/>
      <c r="K39" s="32"/>
      <c r="L39" s="10" t="s">
        <v>90</v>
      </c>
      <c r="M39" s="8">
        <v>0.2</v>
      </c>
      <c r="N39" s="8">
        <v>2.8</v>
      </c>
      <c r="O39" s="8">
        <v>1.2</v>
      </c>
      <c r="P39" s="8">
        <v>4.0999999999999996</v>
      </c>
      <c r="Q39" s="9">
        <v>2</v>
      </c>
      <c r="R39" s="8">
        <v>3.3</v>
      </c>
      <c r="S39" s="8">
        <v>3.4</v>
      </c>
      <c r="T39" s="8">
        <v>6.3</v>
      </c>
      <c r="U39" s="8">
        <v>-2.2000000000000002</v>
      </c>
      <c r="V39" s="8">
        <v>1.6</v>
      </c>
      <c r="W39" s="8">
        <v>1.4</v>
      </c>
      <c r="X39" s="8">
        <v>0.6</v>
      </c>
      <c r="Y39" s="8">
        <v>1.3</v>
      </c>
      <c r="Z39" s="8">
        <v>0.7</v>
      </c>
      <c r="AA39" s="8">
        <v>1.2</v>
      </c>
      <c r="AB39" s="8">
        <v>1.2</v>
      </c>
      <c r="AC39" s="8">
        <v>1.9</v>
      </c>
      <c r="AD39" s="8">
        <v>2.2999999999999998</v>
      </c>
      <c r="AE39" s="8">
        <v>2.2999999999999998</v>
      </c>
      <c r="AF39" s="8">
        <v>2.1</v>
      </c>
      <c r="AG39" s="8">
        <v>6.5</v>
      </c>
      <c r="AH39" s="8">
        <v>12.2</v>
      </c>
      <c r="AI39" s="8">
        <v>3.8</v>
      </c>
      <c r="AJ39" s="4"/>
      <c r="AK39" s="4" t="e">
        <f t="shared" si="0"/>
        <v>#VALUE!</v>
      </c>
      <c r="AL39" s="17" t="e">
        <f t="shared" si="1"/>
        <v>#VALUE!</v>
      </c>
      <c r="AM39" s="17"/>
      <c r="AN39" s="4">
        <f t="shared" si="2"/>
        <v>125.67427102213195</v>
      </c>
      <c r="AO39" s="17">
        <f t="shared" si="3"/>
        <v>2.8977306717447915</v>
      </c>
      <c r="AP39" s="17"/>
      <c r="AQ39" s="4">
        <f t="shared" si="4"/>
        <v>112.92598588653247</v>
      </c>
      <c r="AR39" s="17">
        <f t="shared" si="5"/>
        <v>1.1112418930512957</v>
      </c>
      <c r="AS39" s="4"/>
      <c r="AT39" s="4"/>
      <c r="AU39" s="4"/>
    </row>
    <row r="40" spans="1:47" ht="12" customHeight="1" x14ac:dyDescent="0.2">
      <c r="A40" s="34" t="s">
        <v>85</v>
      </c>
      <c r="B40" s="31">
        <f>AO40</f>
        <v>19.44925482114952</v>
      </c>
      <c r="C40" s="31">
        <f>AR40</f>
        <v>3.9046712588054477</v>
      </c>
      <c r="D40" s="35">
        <f>AF40</f>
        <v>1.4</v>
      </c>
      <c r="E40" s="35">
        <f>AG40</f>
        <v>12.6</v>
      </c>
      <c r="F40" s="35">
        <f>AH40</f>
        <v>19</v>
      </c>
      <c r="G40" s="35">
        <f>AI40</f>
        <v>8.1</v>
      </c>
      <c r="H40" s="32"/>
      <c r="J40" s="32"/>
      <c r="K40" s="32"/>
      <c r="L40" s="33" t="s">
        <v>90</v>
      </c>
      <c r="M40" s="6">
        <v>39.6</v>
      </c>
      <c r="N40" s="6">
        <v>22.2</v>
      </c>
      <c r="O40" s="6">
        <v>23.2</v>
      </c>
      <c r="P40" s="7">
        <v>25</v>
      </c>
      <c r="Q40" s="6">
        <v>11.2</v>
      </c>
      <c r="R40" s="6">
        <v>10.8</v>
      </c>
      <c r="S40" s="7">
        <v>10</v>
      </c>
      <c r="T40" s="6">
        <v>16.399999999999999</v>
      </c>
      <c r="U40" s="6">
        <v>1.6</v>
      </c>
      <c r="V40" s="6">
        <v>1.9</v>
      </c>
      <c r="W40" s="6">
        <v>9.1</v>
      </c>
      <c r="X40" s="6">
        <v>6.5</v>
      </c>
      <c r="Y40" s="6">
        <v>-4.3</v>
      </c>
      <c r="Z40" s="6">
        <v>-0.6</v>
      </c>
      <c r="AA40" s="6">
        <v>-0.6</v>
      </c>
      <c r="AB40" s="6">
        <v>0.8</v>
      </c>
      <c r="AC40" s="6">
        <v>7.9</v>
      </c>
      <c r="AD40" s="6">
        <v>12.4</v>
      </c>
      <c r="AE40" s="6">
        <v>9.6</v>
      </c>
      <c r="AF40" s="6">
        <v>1.4</v>
      </c>
      <c r="AG40" s="6">
        <v>12.6</v>
      </c>
      <c r="AH40" s="7">
        <v>19</v>
      </c>
      <c r="AI40" s="6">
        <v>8.1</v>
      </c>
      <c r="AJ40" s="4"/>
      <c r="AK40" s="4" t="e">
        <f t="shared" si="0"/>
        <v>#VALUE!</v>
      </c>
      <c r="AL40" s="17" t="e">
        <f t="shared" si="1"/>
        <v>#VALUE!</v>
      </c>
      <c r="AM40" s="17"/>
      <c r="AN40" s="4">
        <f t="shared" si="2"/>
        <v>414.44562373478584</v>
      </c>
      <c r="AO40" s="17">
        <f t="shared" si="3"/>
        <v>19.44925482114952</v>
      </c>
      <c r="AP40" s="17"/>
      <c r="AQ40" s="4">
        <f t="shared" si="4"/>
        <v>152.4002919814485</v>
      </c>
      <c r="AR40" s="17">
        <f t="shared" si="5"/>
        <v>3.9046712588054477</v>
      </c>
      <c r="AS40" s="4"/>
      <c r="AT40" s="4"/>
      <c r="AU40" s="4"/>
    </row>
    <row r="41" spans="1:47" ht="12" customHeight="1" x14ac:dyDescent="0.2">
      <c r="A41" s="34" t="s">
        <v>86</v>
      </c>
      <c r="B41" s="31">
        <f>AO41</f>
        <v>6.5034074602202008</v>
      </c>
      <c r="C41" s="31">
        <f>AR41</f>
        <v>1.2698271684799201</v>
      </c>
      <c r="D41" s="35">
        <f>AF41</f>
        <v>1.2</v>
      </c>
      <c r="E41" s="35">
        <f>AG41</f>
        <v>10.7</v>
      </c>
      <c r="F41" s="35">
        <f>AH41</f>
        <v>14.4</v>
      </c>
      <c r="G41" s="35">
        <f>AI41</f>
        <v>7.3</v>
      </c>
      <c r="H41" s="32"/>
      <c r="J41" s="32"/>
      <c r="K41" s="32"/>
      <c r="L41" s="8">
        <v>8.3000000000000007</v>
      </c>
      <c r="M41" s="8">
        <v>11.1</v>
      </c>
      <c r="N41" s="8">
        <v>3.3</v>
      </c>
      <c r="O41" s="8">
        <v>5.9</v>
      </c>
      <c r="P41" s="8">
        <v>7.7</v>
      </c>
      <c r="Q41" s="8">
        <v>4.5999999999999996</v>
      </c>
      <c r="R41" s="8">
        <v>6.1</v>
      </c>
      <c r="S41" s="8">
        <v>6.9</v>
      </c>
      <c r="T41" s="8">
        <v>6.6</v>
      </c>
      <c r="U41" s="8">
        <v>-3.1</v>
      </c>
      <c r="V41" s="8">
        <v>5.6</v>
      </c>
      <c r="W41" s="8">
        <v>4.7</v>
      </c>
      <c r="X41" s="8">
        <v>-1.2</v>
      </c>
      <c r="Y41" s="8">
        <v>-1.1000000000000001</v>
      </c>
      <c r="Z41" s="8">
        <v>-0.5</v>
      </c>
      <c r="AA41" s="8">
        <v>0.6</v>
      </c>
      <c r="AB41" s="8">
        <v>-1.1000000000000001</v>
      </c>
      <c r="AC41" s="8">
        <v>4.7</v>
      </c>
      <c r="AD41" s="8">
        <v>2.7</v>
      </c>
      <c r="AE41" s="8">
        <v>3.1</v>
      </c>
      <c r="AF41" s="8">
        <v>1.2</v>
      </c>
      <c r="AG41" s="8">
        <v>10.7</v>
      </c>
      <c r="AH41" s="8">
        <v>14.4</v>
      </c>
      <c r="AI41" s="8">
        <v>7.3</v>
      </c>
      <c r="AJ41" s="4"/>
      <c r="AK41" s="4">
        <f t="shared" si="0"/>
        <v>190.21811021823771</v>
      </c>
      <c r="AL41" s="17">
        <f t="shared" si="1"/>
        <v>7.4058619507772816</v>
      </c>
      <c r="AM41" s="17"/>
      <c r="AN41" s="4">
        <f t="shared" si="2"/>
        <v>165.54193305174542</v>
      </c>
      <c r="AO41" s="17">
        <f t="shared" si="3"/>
        <v>6.5034074602202008</v>
      </c>
      <c r="AP41" s="17"/>
      <c r="AQ41" s="4">
        <f t="shared" si="4"/>
        <v>114.88961040573444</v>
      </c>
      <c r="AR41" s="17">
        <f t="shared" si="5"/>
        <v>1.2698271684799201</v>
      </c>
      <c r="AS41" s="4"/>
      <c r="AT41" s="4"/>
      <c r="AU41" s="4"/>
    </row>
    <row r="42" spans="1:47" ht="12" customHeight="1" x14ac:dyDescent="0.2">
      <c r="A42" s="34" t="s">
        <v>87</v>
      </c>
      <c r="B42" s="31">
        <f>AO42</f>
        <v>5.5497311552854312</v>
      </c>
      <c r="C42" s="31">
        <f>AR42</f>
        <v>1.4621688890100737</v>
      </c>
      <c r="D42" s="35">
        <f>AF42</f>
        <v>3</v>
      </c>
      <c r="E42" s="35">
        <f>AG42</f>
        <v>3.9</v>
      </c>
      <c r="F42" s="35">
        <f>AH42</f>
        <v>21.3</v>
      </c>
      <c r="G42" s="35">
        <f>AI42</f>
        <v>11.4</v>
      </c>
      <c r="H42" s="32"/>
      <c r="J42" s="32"/>
      <c r="K42" s="32"/>
      <c r="L42" s="6">
        <v>9.5</v>
      </c>
      <c r="M42" s="6">
        <v>6.4</v>
      </c>
      <c r="N42" s="6">
        <v>4.9000000000000004</v>
      </c>
      <c r="O42" s="6">
        <v>4.3</v>
      </c>
      <c r="P42" s="7">
        <v>7</v>
      </c>
      <c r="Q42" s="6">
        <v>4.8</v>
      </c>
      <c r="R42" s="7">
        <v>4</v>
      </c>
      <c r="S42" s="6">
        <v>4.0999999999999996</v>
      </c>
      <c r="T42" s="7">
        <v>9</v>
      </c>
      <c r="U42" s="6">
        <v>1.4</v>
      </c>
      <c r="V42" s="6">
        <v>0.1</v>
      </c>
      <c r="W42" s="6">
        <v>0.2</v>
      </c>
      <c r="X42" s="6">
        <v>-0.4</v>
      </c>
      <c r="Y42" s="6">
        <v>0.2</v>
      </c>
      <c r="Z42" s="6">
        <v>1.2</v>
      </c>
      <c r="AA42" s="6">
        <v>1.6</v>
      </c>
      <c r="AB42" s="6">
        <v>1.1000000000000001</v>
      </c>
      <c r="AC42" s="6">
        <v>2.8</v>
      </c>
      <c r="AD42" s="6">
        <v>3.6</v>
      </c>
      <c r="AE42" s="6">
        <v>4.4000000000000004</v>
      </c>
      <c r="AF42" s="7">
        <v>3</v>
      </c>
      <c r="AG42" s="6">
        <v>3.9</v>
      </c>
      <c r="AH42" s="6">
        <v>21.3</v>
      </c>
      <c r="AI42" s="6">
        <v>11.4</v>
      </c>
      <c r="AJ42" s="4"/>
      <c r="AK42" s="4">
        <f t="shared" si="0"/>
        <v>175.4302612542034</v>
      </c>
      <c r="AL42" s="17">
        <f t="shared" si="1"/>
        <v>6.4443767263421714</v>
      </c>
      <c r="AM42" s="17"/>
      <c r="AN42" s="4">
        <f t="shared" si="2"/>
        <v>154.04835024078278</v>
      </c>
      <c r="AO42" s="17">
        <f t="shared" si="3"/>
        <v>5.5497311552854312</v>
      </c>
      <c r="AP42" s="17"/>
      <c r="AQ42" s="4">
        <f t="shared" si="4"/>
        <v>117.31284272449463</v>
      </c>
      <c r="AR42" s="17">
        <f t="shared" si="5"/>
        <v>1.4621688890100737</v>
      </c>
      <c r="AS42" s="4"/>
      <c r="AT42" s="4"/>
      <c r="AU42" s="4"/>
    </row>
    <row r="43" spans="1:47" ht="12" customHeight="1" x14ac:dyDescent="0.2">
      <c r="A43" s="34" t="s">
        <v>88</v>
      </c>
      <c r="B43" s="31">
        <f>AO43</f>
        <v>3.0519810397096281</v>
      </c>
      <c r="C43" s="31">
        <f>AR43</f>
        <v>1.1117694979330794</v>
      </c>
      <c r="D43" s="35">
        <f>AF43</f>
        <v>-0.3</v>
      </c>
      <c r="E43" s="35">
        <f>AG43</f>
        <v>5.5</v>
      </c>
      <c r="F43" s="35">
        <f>AH43</f>
        <v>8.1999999999999993</v>
      </c>
      <c r="G43" s="35">
        <f>AI43</f>
        <v>3</v>
      </c>
      <c r="H43" s="32"/>
      <c r="J43" s="32"/>
      <c r="K43" s="32"/>
      <c r="L43" s="8">
        <v>3.1</v>
      </c>
      <c r="M43" s="8">
        <v>2.4</v>
      </c>
      <c r="N43" s="8">
        <v>0.7</v>
      </c>
      <c r="O43" s="8">
        <v>1.9</v>
      </c>
      <c r="P43" s="8">
        <v>2.4</v>
      </c>
      <c r="Q43" s="8">
        <v>3.4</v>
      </c>
      <c r="R43" s="8">
        <v>3.8</v>
      </c>
      <c r="S43" s="8">
        <v>5.9</v>
      </c>
      <c r="T43" s="9">
        <v>4</v>
      </c>
      <c r="U43" s="8">
        <v>-1.1000000000000001</v>
      </c>
      <c r="V43" s="8">
        <v>1.1000000000000001</v>
      </c>
      <c r="W43" s="8">
        <v>3.3</v>
      </c>
      <c r="X43" s="8">
        <v>2.4</v>
      </c>
      <c r="Y43" s="8">
        <v>0.9</v>
      </c>
      <c r="Z43" s="9">
        <v>1</v>
      </c>
      <c r="AA43" s="8">
        <v>0.6</v>
      </c>
      <c r="AB43" s="8">
        <v>0.5</v>
      </c>
      <c r="AC43" s="8">
        <v>0.2</v>
      </c>
      <c r="AD43" s="8">
        <v>2.2999999999999998</v>
      </c>
      <c r="AE43" s="8">
        <v>1.1000000000000001</v>
      </c>
      <c r="AF43" s="8">
        <v>-0.3</v>
      </c>
      <c r="AG43" s="8">
        <v>5.5</v>
      </c>
      <c r="AH43" s="8">
        <v>8.1999999999999993</v>
      </c>
      <c r="AI43" s="9">
        <v>3</v>
      </c>
      <c r="AJ43" s="4"/>
      <c r="AK43" s="4">
        <f t="shared" si="0"/>
        <v>136.11524785444075</v>
      </c>
      <c r="AL43" s="17">
        <f t="shared" si="1"/>
        <v>3.4852685265590377</v>
      </c>
      <c r="AM43" s="17"/>
      <c r="AN43" s="4">
        <f t="shared" si="2"/>
        <v>127.18935341077909</v>
      </c>
      <c r="AO43" s="17">
        <f t="shared" si="3"/>
        <v>3.0519810397096281</v>
      </c>
      <c r="AP43" s="17"/>
      <c r="AQ43" s="4">
        <f t="shared" si="4"/>
        <v>112.93246786027653</v>
      </c>
      <c r="AR43" s="17">
        <f t="shared" si="5"/>
        <v>1.1117694979330794</v>
      </c>
      <c r="AS43" s="4"/>
      <c r="AT43" s="4"/>
      <c r="AU43" s="4"/>
    </row>
    <row r="44" spans="1:47" ht="12" customHeight="1" x14ac:dyDescent="0.2">
      <c r="A44" s="36" t="s">
        <v>89</v>
      </c>
      <c r="B44" s="37">
        <f>AO44</f>
        <v>4.3712781228717246</v>
      </c>
      <c r="C44" s="37">
        <f>AR44</f>
        <v>2.3971509822583004</v>
      </c>
      <c r="D44" s="37">
        <f>AF44</f>
        <v>-0.1</v>
      </c>
      <c r="E44" s="37">
        <f>AG44</f>
        <v>6.3</v>
      </c>
      <c r="F44" s="37">
        <f>AH44</f>
        <v>12.3</v>
      </c>
      <c r="G44" s="37">
        <f>AI44</f>
        <v>4.2</v>
      </c>
      <c r="H44" s="32"/>
      <c r="J44" s="32"/>
      <c r="K44" s="32"/>
      <c r="L44" s="7">
        <v>4</v>
      </c>
      <c r="M44" s="6">
        <v>4.5</v>
      </c>
      <c r="N44" s="6">
        <v>3.3</v>
      </c>
      <c r="O44" s="6">
        <v>3.4</v>
      </c>
      <c r="P44" s="7">
        <v>4</v>
      </c>
      <c r="Q44" s="6">
        <v>3.8</v>
      </c>
      <c r="R44" s="7">
        <v>5</v>
      </c>
      <c r="S44" s="6">
        <v>6.1</v>
      </c>
      <c r="T44" s="6">
        <v>4.9000000000000004</v>
      </c>
      <c r="U44" s="6">
        <v>1.9</v>
      </c>
      <c r="V44" s="6">
        <v>2.6</v>
      </c>
      <c r="W44" s="7">
        <v>3</v>
      </c>
      <c r="X44" s="6">
        <v>2.6</v>
      </c>
      <c r="Y44" s="6">
        <v>1.6</v>
      </c>
      <c r="Z44" s="6">
        <v>0.9</v>
      </c>
      <c r="AA44" s="6">
        <v>2.2999999999999998</v>
      </c>
      <c r="AB44" s="6">
        <v>2.1</v>
      </c>
      <c r="AC44" s="6">
        <v>2.7</v>
      </c>
      <c r="AD44" s="7">
        <v>4</v>
      </c>
      <c r="AE44" s="6">
        <v>2.7</v>
      </c>
      <c r="AF44" s="6">
        <v>-0.1</v>
      </c>
      <c r="AG44" s="6">
        <v>6.3</v>
      </c>
      <c r="AH44" s="6">
        <v>12.3</v>
      </c>
      <c r="AI44" s="6">
        <v>4.2</v>
      </c>
      <c r="AJ44" s="4"/>
      <c r="AK44" s="4">
        <f t="shared" si="0"/>
        <v>153.76965963603786</v>
      </c>
      <c r="AL44" s="17">
        <f t="shared" si="1"/>
        <v>4.8970816683756357</v>
      </c>
      <c r="AM44" s="17"/>
      <c r="AN44" s="4">
        <f t="shared" si="2"/>
        <v>140.81470662640825</v>
      </c>
      <c r="AO44" s="17">
        <f t="shared" si="3"/>
        <v>4.3712781228717246</v>
      </c>
      <c r="AP44" s="17"/>
      <c r="AQ44" s="4">
        <f t="shared" si="4"/>
        <v>129.76769983988677</v>
      </c>
      <c r="AR44" s="17">
        <f t="shared" si="5"/>
        <v>2.3971509822583004</v>
      </c>
      <c r="AS44" s="4"/>
      <c r="AT44" s="4"/>
      <c r="AU44" s="4"/>
    </row>
    <row r="45" spans="1:47" ht="12" customHeight="1" x14ac:dyDescent="0.2">
      <c r="A45" s="21" t="s">
        <v>91</v>
      </c>
      <c r="B45" s="32">
        <f>AO45</f>
        <v>4.2903946702776086</v>
      </c>
      <c r="C45" s="32">
        <f>AR45</f>
        <v>2.917485667894204</v>
      </c>
      <c r="D45" s="32">
        <f>AF45</f>
        <v>2.4</v>
      </c>
      <c r="E45" s="32">
        <f>AG45</f>
        <v>8.6999999999999993</v>
      </c>
      <c r="F45" s="32">
        <f>AH45</f>
        <v>8.8000000000000007</v>
      </c>
      <c r="G45" s="32">
        <f>AI45</f>
        <v>4.4000000000000004</v>
      </c>
      <c r="H45" s="32"/>
      <c r="J45" s="32"/>
      <c r="K45" s="32"/>
      <c r="L45" s="10" t="s">
        <v>90</v>
      </c>
      <c r="M45" s="8">
        <v>4.7</v>
      </c>
      <c r="N45" s="8">
        <v>3.3</v>
      </c>
      <c r="O45" s="8">
        <v>3.2</v>
      </c>
      <c r="P45" s="8">
        <v>2.9</v>
      </c>
      <c r="Q45" s="8">
        <v>3.5</v>
      </c>
      <c r="R45" s="8">
        <v>3.8</v>
      </c>
      <c r="S45" s="8">
        <v>7.3</v>
      </c>
      <c r="T45" s="8">
        <v>5.7</v>
      </c>
      <c r="U45" s="8">
        <v>2.4</v>
      </c>
      <c r="V45" s="8">
        <v>3.1</v>
      </c>
      <c r="W45" s="8">
        <v>3.6</v>
      </c>
      <c r="X45" s="8">
        <v>3.1</v>
      </c>
      <c r="Y45" s="9">
        <v>3</v>
      </c>
      <c r="Z45" s="8">
        <v>3.3</v>
      </c>
      <c r="AA45" s="8">
        <v>2.5</v>
      </c>
      <c r="AB45" s="8">
        <v>2.9</v>
      </c>
      <c r="AC45" s="8">
        <v>2.4</v>
      </c>
      <c r="AD45" s="8">
        <v>3.2</v>
      </c>
      <c r="AE45" s="8">
        <v>2.6</v>
      </c>
      <c r="AF45" s="8">
        <v>2.4</v>
      </c>
      <c r="AG45" s="8">
        <v>8.6999999999999993</v>
      </c>
      <c r="AH45" s="8">
        <v>8.8000000000000007</v>
      </c>
      <c r="AI45" s="8">
        <v>4.4000000000000004</v>
      </c>
      <c r="AJ45" s="4"/>
      <c r="AK45" s="4" t="e">
        <f t="shared" si="0"/>
        <v>#VALUE!</v>
      </c>
      <c r="AL45" s="17" t="e">
        <f t="shared" si="1"/>
        <v>#VALUE!</v>
      </c>
      <c r="AM45" s="17"/>
      <c r="AN45" s="4">
        <f t="shared" si="2"/>
        <v>139.94406596052116</v>
      </c>
      <c r="AO45" s="17">
        <f t="shared" si="3"/>
        <v>4.2903946702776086</v>
      </c>
      <c r="AP45" s="17"/>
      <c r="AQ45" s="4">
        <f t="shared" si="4"/>
        <v>137.20844539561259</v>
      </c>
      <c r="AR45" s="17">
        <f t="shared" si="5"/>
        <v>2.917485667894204</v>
      </c>
      <c r="AS45" s="4"/>
      <c r="AT45" s="4"/>
      <c r="AU45" s="4"/>
    </row>
    <row r="46" spans="1:47" ht="12" customHeight="1" x14ac:dyDescent="0.2">
      <c r="A46" s="38" t="s">
        <v>92</v>
      </c>
      <c r="B46" s="39">
        <f>AO46</f>
        <v>1.7814629949666427</v>
      </c>
      <c r="C46" s="39">
        <f>AR46</f>
        <v>0.28844182641547533</v>
      </c>
      <c r="D46" s="39">
        <f>AF46</f>
        <v>0.5</v>
      </c>
      <c r="E46" s="39">
        <f>AG46</f>
        <v>2.5</v>
      </c>
      <c r="F46" s="39">
        <f>AH46</f>
        <v>8.4</v>
      </c>
      <c r="G46" s="39">
        <f>AI46</f>
        <v>3.7</v>
      </c>
      <c r="H46" s="32"/>
      <c r="J46" s="32"/>
      <c r="K46" s="32"/>
      <c r="L46" s="6">
        <v>3.8</v>
      </c>
      <c r="M46" s="6">
        <v>3.2</v>
      </c>
      <c r="N46" s="6">
        <v>-0.4</v>
      </c>
      <c r="O46" s="6">
        <v>-1.7</v>
      </c>
      <c r="P46" s="6">
        <v>0.6</v>
      </c>
      <c r="Q46" s="6">
        <v>2.2999999999999998</v>
      </c>
      <c r="R46" s="6">
        <v>2.7</v>
      </c>
      <c r="S46" s="6">
        <v>3.8</v>
      </c>
      <c r="T46" s="6">
        <v>3.9</v>
      </c>
      <c r="U46" s="7">
        <v>0</v>
      </c>
      <c r="V46" s="7">
        <v>0</v>
      </c>
      <c r="W46" s="7">
        <v>2</v>
      </c>
      <c r="X46" s="6">
        <v>0.2</v>
      </c>
      <c r="Y46" s="6">
        <v>0.2</v>
      </c>
      <c r="Z46" s="6">
        <v>0.3</v>
      </c>
      <c r="AA46" s="6">
        <v>-0.5</v>
      </c>
      <c r="AB46" s="6">
        <v>-0.7</v>
      </c>
      <c r="AC46" s="7">
        <v>0</v>
      </c>
      <c r="AD46" s="7">
        <v>1</v>
      </c>
      <c r="AE46" s="6">
        <v>0.7</v>
      </c>
      <c r="AF46" s="6">
        <v>0.5</v>
      </c>
      <c r="AG46" s="6">
        <v>2.5</v>
      </c>
      <c r="AH46" s="6">
        <v>8.4</v>
      </c>
      <c r="AI46" s="6">
        <v>3.7</v>
      </c>
      <c r="AJ46" s="4"/>
      <c r="AK46" s="4">
        <f t="shared" si="0"/>
        <v>122.77708265416435</v>
      </c>
      <c r="AL46" s="17">
        <f t="shared" si="1"/>
        <v>2.3061928184303859</v>
      </c>
      <c r="AM46" s="17"/>
      <c r="AN46" s="4">
        <f t="shared" si="2"/>
        <v>115.17269058556201</v>
      </c>
      <c r="AO46" s="17">
        <f t="shared" si="3"/>
        <v>1.7814629949666427</v>
      </c>
      <c r="AP46" s="17"/>
      <c r="AQ46" s="4">
        <f t="shared" si="4"/>
        <v>103.21901762875397</v>
      </c>
      <c r="AR46" s="17">
        <f t="shared" si="5"/>
        <v>0.28844182641547533</v>
      </c>
      <c r="AS46" s="4"/>
      <c r="AT46" s="4"/>
      <c r="AU46" s="4"/>
    </row>
    <row r="47" spans="1:47" ht="12" customHeight="1" x14ac:dyDescent="0.2">
      <c r="A47" s="30" t="s">
        <v>151</v>
      </c>
      <c r="B47" s="32" t="s">
        <v>90</v>
      </c>
      <c r="C47" s="32" t="s">
        <v>90</v>
      </c>
      <c r="D47" s="32">
        <f>AF47</f>
        <v>1.2</v>
      </c>
      <c r="E47" s="32">
        <f>AG47</f>
        <v>5.8</v>
      </c>
      <c r="F47" s="32">
        <f>AH47</f>
        <v>17.600000000000001</v>
      </c>
      <c r="G47" s="32">
        <f>AI47</f>
        <v>4.8</v>
      </c>
      <c r="H47" s="32"/>
      <c r="J47" s="32"/>
      <c r="K47" s="32"/>
      <c r="L47" s="10" t="s">
        <v>90</v>
      </c>
      <c r="M47" s="10" t="s">
        <v>90</v>
      </c>
      <c r="N47" s="10" t="s">
        <v>90</v>
      </c>
      <c r="O47" s="10" t="s">
        <v>90</v>
      </c>
      <c r="P47" s="10" t="s">
        <v>90</v>
      </c>
      <c r="Q47" s="10" t="s">
        <v>90</v>
      </c>
      <c r="R47" s="10" t="s">
        <v>90</v>
      </c>
      <c r="S47" s="10" t="s">
        <v>90</v>
      </c>
      <c r="T47" s="10" t="s">
        <v>90</v>
      </c>
      <c r="U47" s="10" t="s">
        <v>90</v>
      </c>
      <c r="V47" s="10" t="s">
        <v>90</v>
      </c>
      <c r="W47" s="10" t="s">
        <v>90</v>
      </c>
      <c r="X47" s="10" t="s">
        <v>90</v>
      </c>
      <c r="Y47" s="10" t="s">
        <v>90</v>
      </c>
      <c r="Z47" s="10" t="s">
        <v>90</v>
      </c>
      <c r="AA47" s="10" t="s">
        <v>90</v>
      </c>
      <c r="AB47" s="10" t="s">
        <v>90</v>
      </c>
      <c r="AC47" s="8">
        <v>0.8</v>
      </c>
      <c r="AD47" s="9">
        <v>1</v>
      </c>
      <c r="AE47" s="9">
        <v>1</v>
      </c>
      <c r="AF47" s="8">
        <v>1.2</v>
      </c>
      <c r="AG47" s="8">
        <v>5.8</v>
      </c>
      <c r="AH47" s="8">
        <v>17.600000000000001</v>
      </c>
      <c r="AI47" s="8">
        <v>4.8</v>
      </c>
      <c r="AJ47" s="4"/>
      <c r="AK47" s="4" t="e">
        <f t="shared" si="0"/>
        <v>#VALUE!</v>
      </c>
      <c r="AL47" s="17" t="e">
        <f t="shared" si="1"/>
        <v>#VALUE!</v>
      </c>
      <c r="AM47" s="17"/>
      <c r="AN47" s="4" t="e">
        <f t="shared" si="2"/>
        <v>#VALUE!</v>
      </c>
      <c r="AO47" s="17" t="e">
        <f t="shared" si="3"/>
        <v>#VALUE!</v>
      </c>
      <c r="AP47" s="17"/>
      <c r="AQ47" s="4" t="e">
        <f>100*(1+U47/100)*(1+V47/100)*(1+W47/100)*(1+X47/100)*(1+Y47/100)*(1+Z47/100)*(1+AA47/100)*(1+AB47/100)*(1+AC47/100)*(1+AD47/100)*(1+AE47/100)</f>
        <v>#VALUE!</v>
      </c>
      <c r="AR47" s="17" t="e">
        <f t="shared" si="5"/>
        <v>#VALUE!</v>
      </c>
      <c r="AS47" s="4"/>
      <c r="AT47" s="4"/>
      <c r="AU47" s="4"/>
    </row>
    <row r="48" spans="1:47" ht="12" customHeight="1" x14ac:dyDescent="0.2">
      <c r="A48" s="30" t="s">
        <v>93</v>
      </c>
      <c r="B48" s="31">
        <f>AO48</f>
        <v>11.121368930105335</v>
      </c>
      <c r="C48" s="32">
        <f>AR48</f>
        <v>-2.6508164995132977</v>
      </c>
      <c r="D48" s="31">
        <f>AF48</f>
        <v>-10.8</v>
      </c>
      <c r="E48" s="31">
        <f>AG48</f>
        <v>17.2</v>
      </c>
      <c r="F48" s="31">
        <f>AH48</f>
        <v>32.4</v>
      </c>
      <c r="G48" s="31">
        <f>AI48</f>
        <v>18.7</v>
      </c>
      <c r="H48" s="32"/>
      <c r="J48" s="32"/>
      <c r="K48" s="32"/>
      <c r="L48" s="33" t="s">
        <v>90</v>
      </c>
      <c r="M48" s="6">
        <v>6.2</v>
      </c>
      <c r="N48" s="6">
        <v>0.3</v>
      </c>
      <c r="O48" s="6">
        <v>6.6</v>
      </c>
      <c r="P48" s="6">
        <v>-12.6</v>
      </c>
      <c r="Q48" s="6">
        <v>20.6</v>
      </c>
      <c r="R48" s="6">
        <v>36.200000000000003</v>
      </c>
      <c r="S48" s="6">
        <v>25.1</v>
      </c>
      <c r="T48" s="7">
        <v>14</v>
      </c>
      <c r="U48" s="6">
        <v>-14.9</v>
      </c>
      <c r="V48" s="6">
        <v>-4.3</v>
      </c>
      <c r="W48" s="6">
        <v>6.6</v>
      </c>
      <c r="X48" s="6">
        <v>-14.7</v>
      </c>
      <c r="Y48" s="6">
        <v>2.9</v>
      </c>
      <c r="Z48" s="6">
        <v>-3.5</v>
      </c>
      <c r="AA48" s="6">
        <v>-6.8</v>
      </c>
      <c r="AB48" s="6">
        <v>-8.1999999999999993</v>
      </c>
      <c r="AC48" s="6">
        <v>6.6</v>
      </c>
      <c r="AD48" s="6">
        <v>3.6</v>
      </c>
      <c r="AE48" s="6">
        <v>7.1</v>
      </c>
      <c r="AF48" s="6">
        <v>-10.8</v>
      </c>
      <c r="AG48" s="6">
        <v>17.2</v>
      </c>
      <c r="AH48" s="6">
        <v>32.4</v>
      </c>
      <c r="AI48" s="6">
        <v>18.7</v>
      </c>
      <c r="AJ48" s="4"/>
      <c r="AK48" s="4" t="e">
        <f t="shared" si="0"/>
        <v>#VALUE!</v>
      </c>
      <c r="AL48" s="17" t="e">
        <f t="shared" si="1"/>
        <v>#VALUE!</v>
      </c>
      <c r="AM48" s="17"/>
      <c r="AN48" s="4">
        <f t="shared" si="2"/>
        <v>232.47735911338708</v>
      </c>
      <c r="AO48" s="17">
        <f t="shared" si="3"/>
        <v>11.121368930105335</v>
      </c>
      <c r="AP48" s="17"/>
      <c r="AQ48" s="4">
        <f t="shared" si="4"/>
        <v>74.414136454605838</v>
      </c>
      <c r="AR48" s="17">
        <f t="shared" si="5"/>
        <v>-2.6508164995132977</v>
      </c>
      <c r="AS48" s="4"/>
      <c r="AT48" s="4"/>
      <c r="AU48" s="4"/>
    </row>
    <row r="49" spans="1:47" ht="12" customHeight="1" x14ac:dyDescent="0.2">
      <c r="A49" s="40" t="s">
        <v>102</v>
      </c>
      <c r="B49" s="31" t="s">
        <v>90</v>
      </c>
      <c r="C49" s="32">
        <f>AR49</f>
        <v>1.9156183148471229</v>
      </c>
      <c r="D49" s="31">
        <f>AF49</f>
        <v>1.1000000000000001</v>
      </c>
      <c r="E49" s="31">
        <f>AG49</f>
        <v>13.1</v>
      </c>
      <c r="F49" s="31">
        <f>AH49</f>
        <v>23.7</v>
      </c>
      <c r="G49" s="31">
        <f>AI49</f>
        <v>9.4</v>
      </c>
      <c r="H49" s="32"/>
      <c r="J49" s="32"/>
      <c r="K49" s="32"/>
      <c r="L49" s="10" t="s">
        <v>90</v>
      </c>
      <c r="M49" s="10" t="s">
        <v>90</v>
      </c>
      <c r="N49" s="10" t="s">
        <v>90</v>
      </c>
      <c r="O49" s="10" t="s">
        <v>90</v>
      </c>
      <c r="P49" s="10" t="s">
        <v>90</v>
      </c>
      <c r="Q49" s="10" t="s">
        <v>90</v>
      </c>
      <c r="R49" s="8">
        <v>9.1</v>
      </c>
      <c r="S49" s="8">
        <v>2.4</v>
      </c>
      <c r="T49" s="8">
        <v>4.7</v>
      </c>
      <c r="U49" s="8">
        <v>5.9</v>
      </c>
      <c r="V49" s="8">
        <v>-2.2999999999999998</v>
      </c>
      <c r="W49" s="8">
        <v>5.2</v>
      </c>
      <c r="X49" s="8">
        <v>1.7</v>
      </c>
      <c r="Y49" s="8">
        <v>1.9</v>
      </c>
      <c r="Z49" s="8">
        <v>-0.4</v>
      </c>
      <c r="AA49" s="8">
        <v>-1.6</v>
      </c>
      <c r="AB49" s="8">
        <v>-2.4</v>
      </c>
      <c r="AC49" s="9">
        <v>5</v>
      </c>
      <c r="AD49" s="9">
        <v>6</v>
      </c>
      <c r="AE49" s="8">
        <v>2.6</v>
      </c>
      <c r="AF49" s="8">
        <v>1.1000000000000001</v>
      </c>
      <c r="AG49" s="8">
        <v>13.1</v>
      </c>
      <c r="AH49" s="8">
        <v>23.7</v>
      </c>
      <c r="AI49" s="8">
        <v>9.4</v>
      </c>
      <c r="AJ49" s="4"/>
      <c r="AK49" s="4" t="e">
        <f t="shared" si="0"/>
        <v>#VALUE!</v>
      </c>
      <c r="AL49" s="17" t="e">
        <f t="shared" si="1"/>
        <v>#VALUE!</v>
      </c>
      <c r="AM49" s="17"/>
      <c r="AN49" s="4" t="e">
        <f t="shared" si="2"/>
        <v>#VALUE!</v>
      </c>
      <c r="AO49" s="17" t="e">
        <f t="shared" si="3"/>
        <v>#VALUE!</v>
      </c>
      <c r="AP49" s="17"/>
      <c r="AQ49" s="4">
        <f t="shared" si="4"/>
        <v>123.21063056568708</v>
      </c>
      <c r="AR49" s="17">
        <f t="shared" si="5"/>
        <v>1.9156183148471229</v>
      </c>
      <c r="AS49" s="4"/>
      <c r="AT49" s="4"/>
      <c r="AU49" s="4"/>
    </row>
    <row r="50" spans="1:47" ht="12" customHeight="1" x14ac:dyDescent="0.2">
      <c r="A50" s="41" t="s">
        <v>119</v>
      </c>
      <c r="B50" s="31" t="s">
        <v>90</v>
      </c>
      <c r="C50" s="32">
        <f>AR50</f>
        <v>0.39057915764413309</v>
      </c>
      <c r="D50" s="31">
        <f>AF50</f>
        <v>0.2</v>
      </c>
      <c r="E50" s="31">
        <f>AG50</f>
        <v>1.9</v>
      </c>
      <c r="F50" s="31">
        <f>AH50</f>
        <v>6.4</v>
      </c>
      <c r="G50" s="31">
        <f>AI50</f>
        <v>4.5</v>
      </c>
      <c r="H50" s="32"/>
      <c r="J50" s="32"/>
      <c r="K50" s="32"/>
      <c r="L50" s="33" t="s">
        <v>90</v>
      </c>
      <c r="M50" s="33" t="s">
        <v>90</v>
      </c>
      <c r="N50" s="33" t="s">
        <v>90</v>
      </c>
      <c r="O50" s="6">
        <v>2.6</v>
      </c>
      <c r="P50" s="7">
        <v>3</v>
      </c>
      <c r="Q50" s="6">
        <v>1.4</v>
      </c>
      <c r="R50" s="6">
        <v>1.1000000000000001</v>
      </c>
      <c r="S50" s="6">
        <v>2.5</v>
      </c>
      <c r="T50" s="6">
        <v>1.2</v>
      </c>
      <c r="U50" s="7">
        <v>0</v>
      </c>
      <c r="V50" s="6">
        <v>0.3</v>
      </c>
      <c r="W50" s="6">
        <v>0.5</v>
      </c>
      <c r="X50" s="6">
        <v>0.6</v>
      </c>
      <c r="Y50" s="6">
        <v>0.9</v>
      </c>
      <c r="Z50" s="6">
        <v>0.3</v>
      </c>
      <c r="AA50" s="6">
        <v>0.2</v>
      </c>
      <c r="AB50" s="6">
        <v>0.1</v>
      </c>
      <c r="AC50" s="6">
        <v>0.6</v>
      </c>
      <c r="AD50" s="6">
        <v>0.6</v>
      </c>
      <c r="AE50" s="6">
        <v>0.2</v>
      </c>
      <c r="AF50" s="6">
        <v>0.2</v>
      </c>
      <c r="AG50" s="6">
        <v>1.9</v>
      </c>
      <c r="AH50" s="6">
        <v>6.4</v>
      </c>
      <c r="AI50" s="6">
        <v>4.5</v>
      </c>
      <c r="AJ50" s="4"/>
      <c r="AK50" s="4" t="e">
        <f t="shared" si="0"/>
        <v>#VALUE!</v>
      </c>
      <c r="AL50" s="17" t="e">
        <f t="shared" si="1"/>
        <v>#VALUE!</v>
      </c>
      <c r="AM50" s="17"/>
      <c r="AN50" s="4" t="e">
        <f t="shared" si="2"/>
        <v>#VALUE!</v>
      </c>
      <c r="AO50" s="17" t="e">
        <f t="shared" si="3"/>
        <v>#VALUE!</v>
      </c>
      <c r="AP50" s="17"/>
      <c r="AQ50" s="4">
        <f t="shared" si="4"/>
        <v>104.38126522958876</v>
      </c>
      <c r="AR50" s="17">
        <f t="shared" si="5"/>
        <v>0.39057915764413309</v>
      </c>
      <c r="AS50" s="4"/>
      <c r="AT50" s="4"/>
      <c r="AU50" s="4"/>
    </row>
    <row r="51" spans="1:47" ht="12" customHeight="1" x14ac:dyDescent="0.2">
      <c r="A51" s="40" t="s">
        <v>152</v>
      </c>
      <c r="B51" s="31">
        <f>AO51</f>
        <v>21.619697690471206</v>
      </c>
      <c r="C51" s="32">
        <f>AR51</f>
        <v>3.5346479671419351</v>
      </c>
      <c r="D51" s="31">
        <f>AF51</f>
        <v>1.5</v>
      </c>
      <c r="E51" s="31">
        <f>AG51</f>
        <v>8.8000000000000007</v>
      </c>
      <c r="F51" s="31">
        <f>AH51</f>
        <v>15.6</v>
      </c>
      <c r="G51" s="31">
        <f>AI51</f>
        <v>8.4</v>
      </c>
      <c r="H51" s="32"/>
      <c r="J51" s="32"/>
      <c r="K51" s="32"/>
      <c r="L51" s="10" t="s">
        <v>90</v>
      </c>
      <c r="M51" s="8">
        <v>80.599999999999994</v>
      </c>
      <c r="N51" s="8">
        <v>25.8</v>
      </c>
      <c r="O51" s="8">
        <v>14.7</v>
      </c>
      <c r="P51" s="8">
        <v>12.8</v>
      </c>
      <c r="Q51" s="8">
        <v>14.2</v>
      </c>
      <c r="R51" s="8">
        <v>17.100000000000001</v>
      </c>
      <c r="S51" s="8">
        <v>9.9</v>
      </c>
      <c r="T51" s="8">
        <v>10.8</v>
      </c>
      <c r="U51" s="8">
        <v>4.9000000000000004</v>
      </c>
      <c r="V51" s="8">
        <v>4.2</v>
      </c>
      <c r="W51" s="8">
        <v>5.3</v>
      </c>
      <c r="X51" s="8">
        <v>3.4</v>
      </c>
      <c r="Y51" s="8">
        <v>2.2999999999999998</v>
      </c>
      <c r="Z51" s="8">
        <v>3.2</v>
      </c>
      <c r="AA51" s="8">
        <v>3.1</v>
      </c>
      <c r="AB51" s="8">
        <v>-1.8</v>
      </c>
      <c r="AC51" s="8">
        <v>3.4</v>
      </c>
      <c r="AD51" s="9">
        <v>5</v>
      </c>
      <c r="AE51" s="8">
        <v>6.1</v>
      </c>
      <c r="AF51" s="8">
        <v>1.5</v>
      </c>
      <c r="AG51" s="8">
        <v>8.8000000000000007</v>
      </c>
      <c r="AH51" s="8">
        <v>15.6</v>
      </c>
      <c r="AI51" s="8">
        <v>8.4</v>
      </c>
      <c r="AJ51" s="4"/>
      <c r="AK51" s="4" t="e">
        <f t="shared" si="0"/>
        <v>#VALUE!</v>
      </c>
      <c r="AL51" s="17" t="e">
        <f t="shared" si="1"/>
        <v>#VALUE!</v>
      </c>
      <c r="AM51" s="17"/>
      <c r="AN51" s="4">
        <f t="shared" si="2"/>
        <v>478.66465107266214</v>
      </c>
      <c r="AO51" s="17">
        <f t="shared" si="3"/>
        <v>21.619697690471206</v>
      </c>
      <c r="AP51" s="17"/>
      <c r="AQ51" s="4">
        <f t="shared" si="4"/>
        <v>146.53549067649485</v>
      </c>
      <c r="AR51" s="17">
        <f t="shared" si="5"/>
        <v>3.5346479671419351</v>
      </c>
      <c r="AS51" s="4"/>
      <c r="AT51" s="4"/>
      <c r="AU51" s="4"/>
    </row>
    <row r="52" spans="1:47" ht="12" customHeight="1" x14ac:dyDescent="0.2">
      <c r="A52" s="42" t="s">
        <v>122</v>
      </c>
      <c r="B52" s="39">
        <f>AO52</f>
        <v>20.91675644309159</v>
      </c>
      <c r="C52" s="39">
        <f>AR52</f>
        <v>9.860743683956974</v>
      </c>
      <c r="D52" s="39">
        <f>AF52</f>
        <v>12.9</v>
      </c>
      <c r="E52" s="39">
        <f>AG52</f>
        <v>40.6</v>
      </c>
      <c r="F52" s="39">
        <f>AH52</f>
        <v>99.7</v>
      </c>
      <c r="G52" s="39">
        <f>AI52</f>
        <v>64</v>
      </c>
      <c r="H52" s="32"/>
      <c r="J52" s="32"/>
      <c r="K52" s="32"/>
      <c r="L52" s="33" t="s">
        <v>90</v>
      </c>
      <c r="M52" s="6">
        <v>55.1</v>
      </c>
      <c r="N52" s="6">
        <v>36.799999999999997</v>
      </c>
      <c r="O52" s="6">
        <v>21.2</v>
      </c>
      <c r="P52" s="6">
        <v>14.3</v>
      </c>
      <c r="Q52" s="7">
        <v>9</v>
      </c>
      <c r="R52" s="6">
        <v>15.3</v>
      </c>
      <c r="S52" s="6">
        <v>8.8000000000000007</v>
      </c>
      <c r="T52" s="6">
        <v>13.7</v>
      </c>
      <c r="U52" s="7">
        <v>-4</v>
      </c>
      <c r="V52" s="6">
        <v>5.6</v>
      </c>
      <c r="W52" s="6">
        <v>12.3</v>
      </c>
      <c r="X52" s="6">
        <v>5.5</v>
      </c>
      <c r="Y52" s="6">
        <v>4.8</v>
      </c>
      <c r="Z52" s="6">
        <v>10.6</v>
      </c>
      <c r="AA52" s="6">
        <v>6.1</v>
      </c>
      <c r="AB52" s="6">
        <v>12.7</v>
      </c>
      <c r="AC52" s="6">
        <v>14.5</v>
      </c>
      <c r="AD52" s="6">
        <v>25.1</v>
      </c>
      <c r="AE52" s="7">
        <v>18</v>
      </c>
      <c r="AF52" s="6">
        <v>12.9</v>
      </c>
      <c r="AG52" s="6">
        <v>40.6</v>
      </c>
      <c r="AH52" s="6">
        <v>99.7</v>
      </c>
      <c r="AI52" s="7">
        <v>64</v>
      </c>
      <c r="AJ52" s="4"/>
      <c r="AK52" s="4" t="e">
        <f t="shared" si="0"/>
        <v>#VALUE!</v>
      </c>
      <c r="AL52" s="17" t="e">
        <f t="shared" si="1"/>
        <v>#VALUE!</v>
      </c>
      <c r="AM52" s="17"/>
      <c r="AN52" s="4">
        <f t="shared" si="2"/>
        <v>456.97444147183495</v>
      </c>
      <c r="AO52" s="17">
        <f t="shared" si="3"/>
        <v>20.91675644309159</v>
      </c>
      <c r="AP52" s="17"/>
      <c r="AQ52" s="4">
        <f t="shared" si="4"/>
        <v>281.36357946430263</v>
      </c>
      <c r="AR52" s="17">
        <f t="shared" si="5"/>
        <v>9.860743683956974</v>
      </c>
      <c r="AS52" s="4"/>
      <c r="AT52" s="4"/>
      <c r="AU52" s="4"/>
    </row>
    <row r="53" spans="1:47" ht="12" customHeight="1" x14ac:dyDescent="0.2"/>
    <row r="54" spans="1:47" ht="15.75" customHeight="1" x14ac:dyDescent="0.2">
      <c r="A54" s="43" t="s">
        <v>95</v>
      </c>
    </row>
    <row r="55" spans="1:47" ht="15.75" customHeight="1" x14ac:dyDescent="0.2">
      <c r="A55" s="44" t="s">
        <v>164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D15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JAEGERS Thomas (ESTAT)</dc:creator>
  <cp:lastModifiedBy>MAPHOSA Tomupeishe Anne (ESTAT-EXT)</cp:lastModifiedBy>
  <dcterms:created xsi:type="dcterms:W3CDTF">2018-04-10T13:31:48Z</dcterms:created>
  <dcterms:modified xsi:type="dcterms:W3CDTF">2024-10-10T13:19:20Z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2024-09-10T08:16:35Z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002614da-ae91-459e-9e79-8623a0b2e20d</vt:lpwstr>
  </property>
  <property fmtid="{D5CDD505-2E9C-101B-9397-08002B2CF9AE}" pid="8" name="MSIP_Label_6bd9ddd1-4d20-43f6-abfa-fc3c07406f94_ContentBits">
    <vt:lpwstr>0</vt:lpwstr>
  </property>
</Properties>
</file>