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pzou_clemson_edu/Documents/Linux_Doc/power_trace/Job_Scripts/"/>
    </mc:Choice>
  </mc:AlternateContent>
  <xr:revisionPtr revIDLastSave="0" documentId="8_{A9BF8EB4-9A2E-43E3-A80E-F1388A39AD5C}" xr6:coauthVersionLast="43" xr6:coauthVersionMax="43" xr10:uidLastSave="{00000000-0000-0000-0000-000000000000}"/>
  <bookViews>
    <workbookView xWindow="49245" yWindow="7260" windowWidth="14400" windowHeight="7365" activeTab="2" xr2:uid="{69300EA2-9094-49C9-8232-A3005C378F34}"/>
  </bookViews>
  <sheets>
    <sheet name="Sheet1" sheetId="1" r:id="rId1"/>
    <sheet name="Sheet6" sheetId="6" r:id="rId2"/>
    <sheet name="Sheet7" sheetId="7" r:id="rId3"/>
    <sheet name="Sheet5" sheetId="5" r:id="rId4"/>
    <sheet name="Sheet3" sheetId="3" r:id="rId5"/>
    <sheet name="Sheet4" sheetId="4" r:id="rId6"/>
  </sheets>
  <definedNames>
    <definedName name="_xlnm._FilterDatabase" localSheetId="0" hidden="1">Sheet1!$M$1:$M$706</definedName>
    <definedName name="_xlnm._FilterDatabase" localSheetId="4" hidden="1">Sheet3!$A$1:$A$82</definedName>
    <definedName name="_xlnm._FilterDatabase" localSheetId="5" hidden="1">Sheet4!$A$1:$A$706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2" i="7"/>
  <c r="E1" i="7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18" i="1"/>
  <c r="D119" i="1"/>
  <c r="D120" i="1"/>
  <c r="D121" i="1"/>
  <c r="D122" i="1"/>
  <c r="D123" i="1"/>
  <c r="D124" i="1"/>
  <c r="D125" i="1"/>
  <c r="D126" i="1"/>
  <c r="D127" i="1"/>
  <c r="D128" i="1"/>
  <c r="D221" i="1"/>
  <c r="D222" i="1"/>
  <c r="D223" i="1"/>
  <c r="D224" i="1"/>
  <c r="D225" i="1"/>
  <c r="D226" i="1"/>
  <c r="D227" i="1"/>
  <c r="D228" i="1"/>
  <c r="D229" i="1"/>
  <c r="D230" i="1"/>
  <c r="D243" i="1"/>
  <c r="D244" i="1"/>
  <c r="D245" i="1"/>
  <c r="D246" i="1"/>
  <c r="D247" i="1"/>
  <c r="D248" i="1"/>
  <c r="D249" i="1"/>
  <c r="D250" i="1"/>
  <c r="D251" i="1"/>
  <c r="D252" i="1"/>
  <c r="D318" i="1"/>
  <c r="D319" i="1"/>
  <c r="D320" i="1"/>
  <c r="D321" i="1"/>
  <c r="D322" i="1"/>
  <c r="D323" i="1"/>
  <c r="D324" i="1"/>
  <c r="D325" i="1"/>
  <c r="D326" i="1"/>
  <c r="D390" i="1"/>
  <c r="D391" i="1"/>
  <c r="D392" i="1"/>
  <c r="D393" i="1"/>
  <c r="D394" i="1"/>
  <c r="D395" i="1"/>
  <c r="D396" i="1"/>
  <c r="D397" i="1"/>
  <c r="D398" i="1"/>
  <c r="D399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91" i="1"/>
  <c r="D592" i="1"/>
  <c r="D593" i="1"/>
  <c r="D594" i="1"/>
  <c r="D595" i="1"/>
  <c r="D596" i="1"/>
  <c r="D597" i="1"/>
  <c r="D598" i="1"/>
  <c r="D599" i="1"/>
  <c r="D600" i="1"/>
  <c r="D690" i="1"/>
  <c r="D691" i="1"/>
  <c r="D692" i="1"/>
  <c r="D693" i="1"/>
  <c r="D694" i="1"/>
  <c r="D695" i="1"/>
  <c r="D696" i="1"/>
  <c r="D697" i="1"/>
  <c r="D698" i="1"/>
  <c r="D699" i="1"/>
  <c r="N2" i="1"/>
  <c r="O2" i="1" s="1"/>
  <c r="N3" i="1"/>
  <c r="O3" i="1" s="1"/>
  <c r="N4" i="1"/>
  <c r="N5" i="1"/>
  <c r="N6" i="1"/>
  <c r="N7" i="1"/>
  <c r="O7" i="1" s="1"/>
  <c r="N8" i="1"/>
  <c r="N9" i="1"/>
  <c r="O9" i="1" s="1"/>
  <c r="N10" i="1"/>
  <c r="O10" i="1" s="1"/>
  <c r="N11" i="1"/>
  <c r="O11" i="1" s="1"/>
  <c r="N12" i="1"/>
  <c r="N13" i="1"/>
  <c r="N14" i="1"/>
  <c r="O14" i="1" s="1"/>
  <c r="N15" i="1"/>
  <c r="O15" i="1" s="1"/>
  <c r="N16" i="1"/>
  <c r="N17" i="1"/>
  <c r="O17" i="1" s="1"/>
  <c r="N18" i="1"/>
  <c r="O18" i="1" s="1"/>
  <c r="N1" i="1"/>
  <c r="O1" i="1" s="1"/>
  <c r="O4" i="1"/>
  <c r="O5" i="1"/>
  <c r="O6" i="1"/>
  <c r="O8" i="1"/>
  <c r="O12" i="1"/>
  <c r="O13" i="1"/>
  <c r="O16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</calcChain>
</file>

<file path=xl/sharedStrings.xml><?xml version="1.0" encoding="utf-8"?>
<sst xmlns="http://schemas.openxmlformats.org/spreadsheetml/2006/main" count="2251" uniqueCount="531">
  <si>
    <t>alignedTypes</t>
  </si>
  <si>
    <t>atax</t>
  </si>
  <si>
    <t>atax3072</t>
  </si>
  <si>
    <t>atax1024</t>
  </si>
  <si>
    <t>atax4096</t>
  </si>
  <si>
    <t>atax2048</t>
  </si>
  <si>
    <t>atax5120</t>
  </si>
  <si>
    <t>atax6144</t>
  </si>
  <si>
    <t>atax7168</t>
  </si>
  <si>
    <t>atax8192</t>
  </si>
  <si>
    <t>atax9216</t>
  </si>
  <si>
    <t>atax10240</t>
  </si>
  <si>
    <t>b+tree</t>
  </si>
  <si>
    <t>file ./mil.txt command ./command.txt</t>
  </si>
  <si>
    <t>file ./0.txt command ./command.txt</t>
  </si>
  <si>
    <t>file ./1.txt command ./command.txt</t>
  </si>
  <si>
    <t>file ./2.txt command ./command.txt</t>
  </si>
  <si>
    <t>file ./3.txt command ./command.txt</t>
  </si>
  <si>
    <t>file ./4.txt command ./command.txt</t>
  </si>
  <si>
    <t>file ./5.txt command ./command.txt</t>
  </si>
  <si>
    <t>file ./6.txt command ./command.txt</t>
  </si>
  <si>
    <t>file ./7.txt command ./command.txt</t>
  </si>
  <si>
    <t>file ./8.txt command ./command.txt</t>
  </si>
  <si>
    <t>file ./9.txt command ./command.txt</t>
  </si>
  <si>
    <t>backprop</t>
  </si>
  <si>
    <t>bfs</t>
  </si>
  <si>
    <t>graph1MW_6.txt</t>
  </si>
  <si>
    <t>graph65536.txt</t>
  </si>
  <si>
    <t>graph2M.txt</t>
  </si>
  <si>
    <t>graph4M.txt</t>
  </si>
  <si>
    <t>graph8M0.txt</t>
  </si>
  <si>
    <t>graph8M1.txt</t>
  </si>
  <si>
    <t>graph16M0.txt</t>
  </si>
  <si>
    <t>graph16M1.txt</t>
  </si>
  <si>
    <t>graph16M2.txt</t>
  </si>
  <si>
    <t>graph16M3.txt</t>
  </si>
  <si>
    <t>bicg</t>
  </si>
  <si>
    <t>bicg1024</t>
  </si>
  <si>
    <t>bicg10240</t>
  </si>
  <si>
    <t>bicg2048</t>
  </si>
  <si>
    <t>bicg3072</t>
  </si>
  <si>
    <t>bicg4096</t>
  </si>
  <si>
    <t>bicg5120</t>
  </si>
  <si>
    <t>bicg6144</t>
  </si>
  <si>
    <t>bicg7168</t>
  </si>
  <si>
    <t>bicg8192</t>
  </si>
  <si>
    <t>bicg9216</t>
  </si>
  <si>
    <t>binomialOptions</t>
  </si>
  <si>
    <t>binomialOptions1024</t>
  </si>
  <si>
    <t>binomialOptions2048</t>
  </si>
  <si>
    <t>binomialOptions3072</t>
  </si>
  <si>
    <t>binomialOptions3000</t>
  </si>
  <si>
    <t>binomialOptions2000</t>
  </si>
  <si>
    <t>binomialOptions2500</t>
  </si>
  <si>
    <t>binomialOptions1000</t>
  </si>
  <si>
    <t>binomialOptions1200</t>
  </si>
  <si>
    <t>binomialOptions2400</t>
  </si>
  <si>
    <t>binomialOptions3200</t>
  </si>
  <si>
    <t>BlackScholes</t>
  </si>
  <si>
    <t>c++11_cuda</t>
  </si>
  <si>
    <t>sample0.txt</t>
  </si>
  <si>
    <t>sample1.txt</t>
  </si>
  <si>
    <t>sample3.txt</t>
  </si>
  <si>
    <t>sample4.txt</t>
  </si>
  <si>
    <t>sample5.txt</t>
  </si>
  <si>
    <t>sample6.txt</t>
  </si>
  <si>
    <t>sample7.txt</t>
  </si>
  <si>
    <t>sample8.txt</t>
  </si>
  <si>
    <t>sample9.txt</t>
  </si>
  <si>
    <t>sample10.txt</t>
  </si>
  <si>
    <t>cdpAdvancedQuicksort</t>
  </si>
  <si>
    <t>cdpBezierTessellation</t>
  </si>
  <si>
    <t>cdpLUDecomposition</t>
  </si>
  <si>
    <t>cdpQuadtree</t>
  </si>
  <si>
    <t>conjugateGradientMultiBlockCG</t>
  </si>
  <si>
    <t xml:space="preserve"> conjugateGradientMultiBlockCG</t>
  </si>
  <si>
    <t>cfd</t>
  </si>
  <si>
    <t>fvcorr.domn.097K</t>
  </si>
  <si>
    <t>fvcorr.domn.193K</t>
  </si>
  <si>
    <t>missile.domn.0.2M</t>
  </si>
  <si>
    <t>convolutionFFT2D</t>
  </si>
  <si>
    <t>convolutionSeparable</t>
  </si>
  <si>
    <t>corr</t>
  </si>
  <si>
    <t>corr1024</t>
  </si>
  <si>
    <t>corr1536</t>
  </si>
  <si>
    <t>corr2000</t>
  </si>
  <si>
    <t>corr2048</t>
  </si>
  <si>
    <t>corr2500</t>
  </si>
  <si>
    <t>corr3072</t>
  </si>
  <si>
    <t>corr3200</t>
  </si>
  <si>
    <t>corr3600</t>
  </si>
  <si>
    <t>corr3800</t>
  </si>
  <si>
    <t>corr4096</t>
  </si>
  <si>
    <t>cp</t>
  </si>
  <si>
    <t>cutcp</t>
  </si>
  <si>
    <t>watbox.sl40.pqr</t>
  </si>
  <si>
    <t>watbox.sl100.pqr</t>
  </si>
  <si>
    <t>dct8x8</t>
  </si>
  <si>
    <t>sample0.bmp</t>
  </si>
  <si>
    <t>sample1.bmp</t>
  </si>
  <si>
    <t>sample2.bmp</t>
  </si>
  <si>
    <t>sample3.bmp</t>
  </si>
  <si>
    <t>sample4.bmp</t>
  </si>
  <si>
    <t>sample5.bmp</t>
  </si>
  <si>
    <t>sample6.bmp</t>
  </si>
  <si>
    <t>sample7.bmp</t>
  </si>
  <si>
    <t>sample8.bmp</t>
  </si>
  <si>
    <t>sample9.bmp</t>
  </si>
  <si>
    <t>dwt2d</t>
  </si>
  <si>
    <t>rgb.bmp -d 1024x1024 -f -5 -l 3</t>
  </si>
  <si>
    <t>sample0.bmp -d 1024x1024 -f -5 -l 3</t>
  </si>
  <si>
    <t>sample1.bmp -d 1920x1080 -f -5 -l 3</t>
  </si>
  <si>
    <t>sample2.bmp -d 1024x1024 -f -5 -l 3</t>
  </si>
  <si>
    <t>sample3.bmp -d 1920x1080 -f -5 -l 3</t>
  </si>
  <si>
    <t>sample4.bmp -d 1080x1080 -f -5 -l 3</t>
  </si>
  <si>
    <t>sample5.bmp -d 1920x1080 -f -5 -l 3</t>
  </si>
  <si>
    <t>sample6.bmp -d 1080x1080 -f -5 -l 3</t>
  </si>
  <si>
    <t>sample7.bmp -d 1080x1080 -f -5 -l 3</t>
  </si>
  <si>
    <t>sample8.bmp -d 1920x1080 -f -5 -l 3</t>
  </si>
  <si>
    <t>sample9.bmp -d 512x512 -f -5 -l 3</t>
  </si>
  <si>
    <t>dwtHaar1D</t>
  </si>
  <si>
    <t>--signal=./data/signal.dat --result=tmp.dat --gold=regression.gold.dat</t>
  </si>
  <si>
    <t>--signal=./data/signal_2_14.dat --result=tmp.dat --gold=regression_2_14.gold.dat</t>
  </si>
  <si>
    <t>--signal=./data/signal_2_18.dat --result=tmp.dat --gold=regression_2_18.gold.dat</t>
  </si>
  <si>
    <t>dxtc</t>
  </si>
  <si>
    <t>sample0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</si>
  <si>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</si>
  <si>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</si>
  <si>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</si>
  <si>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</si>
  <si>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</si>
  <si>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</si>
  <si>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</si>
  <si>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</si>
  <si>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lena</t>
  </si>
  <si>
    <t>eigenvalues</t>
  </si>
  <si>
    <t>fastWalshTransform</t>
  </si>
  <si>
    <t>fastWalshTransform217</t>
  </si>
  <si>
    <t>fastWalshTransform227</t>
  </si>
  <si>
    <t>fastWalshTransform237</t>
  </si>
  <si>
    <t>fastWalshTransform247</t>
  </si>
  <si>
    <t>fastWalshTransform218</t>
  </si>
  <si>
    <t>fastWalshTransform228</t>
  </si>
  <si>
    <t>fastWalshTransform238</t>
  </si>
  <si>
    <t>fastWalshTransform248</t>
  </si>
  <si>
    <t>fastWalshTransform219</t>
  </si>
  <si>
    <t>fastWalshTransform229</t>
  </si>
  <si>
    <t>fastWalshTransform239</t>
  </si>
  <si>
    <t>fastWalshTransform249</t>
  </si>
  <si>
    <t>FDTD3d</t>
  </si>
  <si>
    <t>gaussian</t>
  </si>
  <si>
    <t>./data/matrix1024.txt -q</t>
  </si>
  <si>
    <t>./data/matrix2048.txt -q</t>
  </si>
  <si>
    <t>./data/matrix3072.txt -q</t>
  </si>
  <si>
    <t>./data/matrix4096.txt -q</t>
  </si>
  <si>
    <t>./data/matrix5120.txt -q</t>
  </si>
  <si>
    <t>./data/matrix6144.txt -q</t>
  </si>
  <si>
    <t>./data/matrix1000.txt -q</t>
  </si>
  <si>
    <t>./data/matrix2000.txt -q</t>
  </si>
  <si>
    <t>./data/matrix3000.txt -q</t>
  </si>
  <si>
    <t>./data/matrix4000.txt -q</t>
  </si>
  <si>
    <t>./data/matrix5000.txt -q</t>
  </si>
  <si>
    <t>gesummv</t>
  </si>
  <si>
    <t xml:space="preserve">gesummv32768 </t>
  </si>
  <si>
    <t xml:space="preserve">gesummv10240 </t>
  </si>
  <si>
    <t xml:space="preserve">gesummv20480 </t>
  </si>
  <si>
    <t xml:space="preserve">gesummv30720 </t>
  </si>
  <si>
    <t xml:space="preserve">gesummv40960 </t>
  </si>
  <si>
    <t xml:space="preserve">gesummv20000 </t>
  </si>
  <si>
    <t xml:space="preserve">gesummv40000 </t>
  </si>
  <si>
    <t xml:space="preserve">gesummv36000 </t>
  </si>
  <si>
    <t xml:space="preserve">gesummv24000 </t>
  </si>
  <si>
    <t>gesummv16384</t>
  </si>
  <si>
    <t>gramschm</t>
  </si>
  <si>
    <t>gramschm1024</t>
  </si>
  <si>
    <t xml:space="preserve">gramschm2048 </t>
  </si>
  <si>
    <t xml:space="preserve">gramschm3072 </t>
  </si>
  <si>
    <t xml:space="preserve">gramschm4096 </t>
  </si>
  <si>
    <t xml:space="preserve">gramschm5120 </t>
  </si>
  <si>
    <t xml:space="preserve">gramschm6144 </t>
  </si>
  <si>
    <t xml:space="preserve">gramschm7168 </t>
  </si>
  <si>
    <t xml:space="preserve">gramschm8192 </t>
  </si>
  <si>
    <t xml:space="preserve">gramschm9216 </t>
  </si>
  <si>
    <t>gramschm10240</t>
  </si>
  <si>
    <t>heartwall</t>
  </si>
  <si>
    <t>./test.avi 104</t>
  </si>
  <si>
    <t>./sample0.avi 500</t>
  </si>
  <si>
    <t>./sample1.avi 99</t>
  </si>
  <si>
    <t>./sample2.avi 1024</t>
  </si>
  <si>
    <t>./sample3.avi 400</t>
  </si>
  <si>
    <t>./sample4.avi 2048</t>
  </si>
  <si>
    <t>./sample5.avi 1024</t>
  </si>
  <si>
    <t>./sample6.avi 1024</t>
  </si>
  <si>
    <t>./sample7.avi 500</t>
  </si>
  <si>
    <t>./sample8.avi 500</t>
  </si>
  <si>
    <t>./sample9.avi 480</t>
  </si>
  <si>
    <t>./sample10.avi 500</t>
  </si>
  <si>
    <t>histogram</t>
  </si>
  <si>
    <t>hotspot</t>
  </si>
  <si>
    <t>1024 2 2 ./temp_1024 ./power_1024 output.out</t>
  </si>
  <si>
    <t>512 2 2 ./temp_512 ./power_512 output.out</t>
  </si>
  <si>
    <t>8192 2 2 ./inputGen/temp_8192 ./inputGen/power_8192 output.out</t>
  </si>
  <si>
    <t>128 2 2 ./inputGen/temp_128 ./inputGen/power_128 output.out</t>
  </si>
  <si>
    <t>256 2 2 ./inputGen/temp_256 ./inputGen/power_256 output.out</t>
  </si>
  <si>
    <t>2048 2 2 ./inputGen/temp_2048 ./inputGen/power_2048 output.out</t>
  </si>
  <si>
    <t>4096 2 2 ./inputGen/temp_4096 ./inputGen/power_4096 output.out</t>
  </si>
  <si>
    <t>16384 2 2 ./inputGen/temp_16384 ./inputGen/power_16384 output.out</t>
  </si>
  <si>
    <t>hotspot3D</t>
  </si>
  <si>
    <t>64 8 200 ./power_64x8 ./temp_64x8 output.txt</t>
  </si>
  <si>
    <t>512 2 100 ./power_512x2 ./temp_512x2 output.txt</t>
  </si>
  <si>
    <t>512 4 200 ./power_512x4 ./temp_512x4 output.txt</t>
  </si>
  <si>
    <t>512 8 400 ./power_512x8 ./temp_512x8 output.txt</t>
  </si>
  <si>
    <t>interval</t>
  </si>
  <si>
    <t>interval100</t>
  </si>
  <si>
    <t>interval200</t>
  </si>
  <si>
    <t>interval300</t>
  </si>
  <si>
    <t>kmeans</t>
  </si>
  <si>
    <t>-i ./data/819200.txt</t>
  </si>
  <si>
    <t>-i ./data/1024000_34.txt</t>
  </si>
  <si>
    <t>-i ./data/1024000_100.txt</t>
  </si>
  <si>
    <t>-i ./data/2048000_50.txt</t>
  </si>
  <si>
    <t>lavaMD</t>
  </si>
  <si>
    <t>lbm</t>
  </si>
  <si>
    <t>100 120_120_150_ldc.of out.of</t>
  </si>
  <si>
    <t>200 120_120_150_ldc.of out.of</t>
  </si>
  <si>
    <t>300 120_120_150_ldc.of out.of</t>
  </si>
  <si>
    <t>400 120_120_150_ldc.of out.of</t>
  </si>
  <si>
    <t>500 120_120_150_ldc.of out.of</t>
  </si>
  <si>
    <t>600 120_120_150_ldc.of out.of</t>
  </si>
  <si>
    <t>700 120_120_150_ldc.of out.of</t>
  </si>
  <si>
    <t>800 120_120_150_ldc.of out.of</t>
  </si>
  <si>
    <t>1000 120_120_150_ldc.of out.of</t>
  </si>
  <si>
    <t>leukocyte</t>
  </si>
  <si>
    <t>testfile.avi 200</t>
  </si>
  <si>
    <t>testfile.avi 300</t>
  </si>
  <si>
    <t>testfile.avi 400</t>
  </si>
  <si>
    <t>testfile.avi 500</t>
  </si>
  <si>
    <t>testfile.avi 580</t>
  </si>
  <si>
    <t>testfile.avi 250</t>
  </si>
  <si>
    <t>testfile.avi 350</t>
  </si>
  <si>
    <t>testfile.avi 450</t>
  </si>
  <si>
    <t>testfile.avi 550</t>
  </si>
  <si>
    <t>testfile.avi 110</t>
  </si>
  <si>
    <t>#lud</t>
  </si>
  <si>
    <t>lud</t>
  </si>
  <si>
    <t>-s 65536 -v</t>
  </si>
  <si>
    <t>-s 10240 -v</t>
  </si>
  <si>
    <t>-s 20480 -v</t>
  </si>
  <si>
    <t>-s 30720 -v</t>
  </si>
  <si>
    <t>-s 40960 -v</t>
  </si>
  <si>
    <t>-s 51200 -v</t>
  </si>
  <si>
    <t>-s 61440 -v</t>
  </si>
  <si>
    <t>-s 71680 -v</t>
  </si>
  <si>
    <t>-s 81920 -v</t>
  </si>
  <si>
    <t>-s 102400 -v</t>
  </si>
  <si>
    <t>matrixMul</t>
  </si>
  <si>
    <t xml:space="preserve"> -wA=1024 -hA=1024 -wB=1024 -hB=1024</t>
  </si>
  <si>
    <t xml:space="preserve"> -wA=2048 -hA=2048 -wB=2048 -hB=2048</t>
  </si>
  <si>
    <t xml:space="preserve"> -wA=3072 -hA=3072 -wB=3072 -hB=3072</t>
  </si>
  <si>
    <t xml:space="preserve"> -wA=4096 -hA=4096 -wB=4096 -hB=4096</t>
  </si>
  <si>
    <t xml:space="preserve"> -wA=5120 -hA=5120 -wB=5120 -hB=5120</t>
  </si>
  <si>
    <t xml:space="preserve"> -wA=6144 -hA=6144 -wB=6144 -hB=6144</t>
  </si>
  <si>
    <t xml:space="preserve"> -wA=7168 -hA=7168 -wB=7168 -hB=7168</t>
  </si>
  <si>
    <t xml:space="preserve"> -wA=8192 -hA=8192 -wB=8192 -hB=8192</t>
  </si>
  <si>
    <t xml:space="preserve"> -wA=9216 -hA=9216 -wB=9216 -hB=9216</t>
  </si>
  <si>
    <t xml:space="preserve"> -wA=10240 -hA=10240 -wB=10240 -hB=10240</t>
  </si>
  <si>
    <t>mergeSort</t>
  </si>
  <si>
    <t>MonteCarloMultiGPU</t>
  </si>
  <si>
    <t>mri-gridding</t>
  </si>
  <si>
    <t>small.uks output.txt</t>
  </si>
  <si>
    <t>mri-q</t>
  </si>
  <si>
    <t>64_64_64_dataset.bin out.bin</t>
  </si>
  <si>
    <t>32_32_32_dataset.bin out.bin</t>
  </si>
  <si>
    <t>mst</t>
  </si>
  <si>
    <t>rmat12.sym.gr</t>
  </si>
  <si>
    <t>mum</t>
  </si>
  <si>
    <t>./data/NC_003997.20k.fna ./data/NC_003997_q25bp.50k.fna</t>
  </si>
  <si>
    <t>./data/NC_003997.20k.fna ./data/sample0.fna</t>
  </si>
  <si>
    <t>./data/NC_003997.20k.fna ./data/sample1.fna</t>
  </si>
  <si>
    <t>./data/NC_003997.20k.fna ./data/sample2.fna</t>
  </si>
  <si>
    <t>./data/NC_003997.20k.fna ./data/sample3.fna</t>
  </si>
  <si>
    <t>./data/NC_003997.20k.fna ./data/sample4.fna</t>
  </si>
  <si>
    <t>./data/NC_003997.20k.fna ./data/sample5.fna</t>
  </si>
  <si>
    <t>./data/NC_003997.20k.fna ./data/sample6.fna</t>
  </si>
  <si>
    <t>./data/NC_003997.20k.fna ./data/sample7.fna</t>
  </si>
  <si>
    <t>mvt</t>
  </si>
  <si>
    <t xml:space="preserve">mvt32768 </t>
  </si>
  <si>
    <t xml:space="preserve">mvt10240 </t>
  </si>
  <si>
    <t xml:space="preserve">mvt20480 </t>
  </si>
  <si>
    <t xml:space="preserve">mvt30720 </t>
  </si>
  <si>
    <t xml:space="preserve">mvt40960 </t>
  </si>
  <si>
    <t xml:space="preserve">mvt20000 </t>
  </si>
  <si>
    <t xml:space="preserve">mvt40000 </t>
  </si>
  <si>
    <t xml:space="preserve">mvt36000 </t>
  </si>
  <si>
    <t xml:space="preserve">mvt24000 </t>
  </si>
  <si>
    <t>mvt16384</t>
  </si>
  <si>
    <t>myocyte</t>
  </si>
  <si>
    <t>100 1 1</t>
  </si>
  <si>
    <t>100 1 0</t>
  </si>
  <si>
    <t>1000 10 0</t>
  </si>
  <si>
    <t>1000 10 1</t>
  </si>
  <si>
    <t>200 10 0</t>
  </si>
  <si>
    <t>300 1 1</t>
  </si>
  <si>
    <t>300 1 0</t>
  </si>
  <si>
    <t>100 10 1</t>
  </si>
  <si>
    <t>100 10 0</t>
  </si>
  <si>
    <t>newdelete</t>
  </si>
  <si>
    <t>nn</t>
  </si>
  <si>
    <t>filelist_4 -r 5 -lat 30 -lng 90</t>
  </si>
  <si>
    <t>list64k.txt -r 5 -lat 30 -lng 60</t>
  </si>
  <si>
    <t>list128k.txt -r 5 -lat 50 -lng 90</t>
  </si>
  <si>
    <t>list512k.txt -r 5 -lat 40 -lng 90</t>
  </si>
  <si>
    <t>list1024k.txt -r 5 -lat 30 -lng 20</t>
  </si>
  <si>
    <t>list2048k.txt -r 5 -lat 30 -lng 70</t>
  </si>
  <si>
    <t>list4096k.txt -r 5 -lat 20 -lng 40</t>
  </si>
  <si>
    <t>list8192k.txt -r 5 -lat 30 -lng 50</t>
  </si>
  <si>
    <t>list16384k.txt -r 5 -lat 30 -lng 60</t>
  </si>
  <si>
    <t>list32768k.txt -r 5 -lat 50 -lng 60</t>
  </si>
  <si>
    <t>nw</t>
  </si>
  <si>
    <t>3072 10</t>
  </si>
  <si>
    <t>4096 10</t>
  </si>
  <si>
    <t>5120 10</t>
  </si>
  <si>
    <t>6144 10</t>
  </si>
  <si>
    <t>7168 10</t>
  </si>
  <si>
    <t>8192 10</t>
  </si>
  <si>
    <t>9216 10</t>
  </si>
  <si>
    <t>10240 10</t>
  </si>
  <si>
    <t>11264 10</t>
  </si>
  <si>
    <t>16384 10</t>
  </si>
  <si>
    <t>particlefilter</t>
  </si>
  <si>
    <t>-x 128 -y 128 -z 10 -np 1000</t>
  </si>
  <si>
    <t>-x 128 -y 128 -z 10 -np 2000</t>
  </si>
  <si>
    <t>-x 128 -y 128 -z 10 -np 3000</t>
  </si>
  <si>
    <t>-x 128 -y 128 -z 10 -np 4000</t>
  </si>
  <si>
    <t>-x 256 -y 256 -z 10 -np 1000</t>
  </si>
  <si>
    <t>-x 256 -y 256 -z 10 -np 2000</t>
  </si>
  <si>
    <t>-x 256 -y 256 -z 10 -np 3000</t>
  </si>
  <si>
    <t>-x 256 -y 256 -z 10 -np 4000</t>
  </si>
  <si>
    <t>-x 512 -y 512 -z 10 -np 2000</t>
  </si>
  <si>
    <t>-x 512 -y 512 -z 10 -np 4000</t>
  </si>
  <si>
    <t>-x 512 -y 512 -z 10 -np 6000</t>
  </si>
  <si>
    <t>-x 512 -y 512 -z 10 -np 8000</t>
  </si>
  <si>
    <t>pathfinder</t>
  </si>
  <si>
    <t>100000 100 20</t>
  </si>
  <si>
    <t>200000 100 20</t>
  </si>
  <si>
    <t>300000 100 20</t>
  </si>
  <si>
    <t>400000 100 20</t>
  </si>
  <si>
    <t>100000 200 20</t>
  </si>
  <si>
    <t>200000 200 20</t>
  </si>
  <si>
    <t>300000 200 20</t>
  </si>
  <si>
    <t>400000 200 20</t>
  </si>
  <si>
    <t>400000 100 30</t>
  </si>
  <si>
    <t>400000 200 30</t>
  </si>
  <si>
    <t>ptxjit</t>
  </si>
  <si>
    <t>quasirandomGenerator</t>
  </si>
  <si>
    <t>radixSortThrust</t>
  </si>
  <si>
    <t xml:space="preserve"> -n=10485760</t>
  </si>
  <si>
    <t xml:space="preserve"> -n=10485760 -keybits=16</t>
  </si>
  <si>
    <t xml:space="preserve"> -n=10485760 -keybits=32</t>
  </si>
  <si>
    <t xml:space="preserve"> -n=10485760 -keybits=24</t>
  </si>
  <si>
    <t xml:space="preserve"> -n=20485760 -keybits=16</t>
  </si>
  <si>
    <t xml:space="preserve"> -n=20485760 -keybits=32</t>
  </si>
  <si>
    <t xml:space="preserve"> -n=20485760 -keybits=24</t>
  </si>
  <si>
    <t xml:space="preserve"> -n=30485760 -keybits=16</t>
  </si>
  <si>
    <t xml:space="preserve"> -n=30485760 -keybits=32</t>
  </si>
  <si>
    <t xml:space="preserve"> -n=30485760 -keybits=24</t>
  </si>
  <si>
    <t>recursiveGaussian</t>
  </si>
  <si>
    <t>-image=./data/lena.ppm</t>
  </si>
  <si>
    <t>-image=./data/ref_10.ppm</t>
  </si>
  <si>
    <t>-image=./data/ref_14.ppm</t>
  </si>
  <si>
    <t>-image=./data/ref_18.ppm</t>
  </si>
  <si>
    <t>-image=./data/ref_22.ppm</t>
  </si>
  <si>
    <t>-image=./data/sample0.ppm</t>
  </si>
  <si>
    <t>-image=./data/sample1.ppm</t>
  </si>
  <si>
    <t>-image=./data/sample2.ppm</t>
  </si>
  <si>
    <t>-image=./data/sample3.ppm</t>
  </si>
  <si>
    <t>-image=./data/sample4.ppm</t>
  </si>
  <si>
    <t>-image=./data/sample5.ppm</t>
  </si>
  <si>
    <t>-image=./data/sample6.ppm</t>
  </si>
  <si>
    <t>-image=./data/sample7.ppm</t>
  </si>
  <si>
    <t>-image=./data/sample8.ppm</t>
  </si>
  <si>
    <t>reduction</t>
  </si>
  <si>
    <t>reductionMultiBlockCG</t>
  </si>
  <si>
    <t xml:space="preserve"> -n=16777216</t>
  </si>
  <si>
    <t xml:space="preserve"> -n=33554432</t>
  </si>
  <si>
    <t xml:space="preserve"> -n=20000000</t>
  </si>
  <si>
    <t xml:space="preserve"> -n=30000000</t>
  </si>
  <si>
    <t xml:space="preserve"> -n=40000000</t>
  </si>
  <si>
    <t xml:space="preserve"> -n=25000000</t>
  </si>
  <si>
    <t xml:space="preserve"> -n=35000000</t>
  </si>
  <si>
    <t xml:space="preserve"> -n=51200000</t>
  </si>
  <si>
    <t xml:space="preserve"> -n=50000000</t>
  </si>
  <si>
    <t>s3d</t>
  </si>
  <si>
    <t xml:space="preserve"> -s 2 -n 1000 -q</t>
  </si>
  <si>
    <t xml:space="preserve"> -s 3 -n 1000 -q</t>
  </si>
  <si>
    <t xml:space="preserve"> -s 4 -n 1000 -q</t>
  </si>
  <si>
    <t xml:space="preserve"> -s 2 -n 2000 -q</t>
  </si>
  <si>
    <t xml:space="preserve"> -s 3 -n 2000 -q</t>
  </si>
  <si>
    <t xml:space="preserve"> -s 4 -n 2000 -q</t>
  </si>
  <si>
    <t xml:space="preserve"> -s 2 -n 4000 -q</t>
  </si>
  <si>
    <t xml:space="preserve"> -s 3 -n 4000 -q</t>
  </si>
  <si>
    <t xml:space="preserve"> -s 4 -n 4000 -q</t>
  </si>
  <si>
    <t xml:space="preserve"> -s 2 -n 5000 -q</t>
  </si>
  <si>
    <t xml:space="preserve"> -s 3 -n 5000 -q</t>
  </si>
  <si>
    <t xml:space="preserve"> -s 4 -n 5000 -q</t>
  </si>
  <si>
    <t>sad</t>
  </si>
  <si>
    <t>reference.bin frame.bin</t>
  </si>
  <si>
    <t>scalarProd</t>
  </si>
  <si>
    <t>scan</t>
  </si>
  <si>
    <t>sgemm</t>
  </si>
  <si>
    <t>matrix1.txt matrix1t.txt out.txt</t>
  </si>
  <si>
    <t>matrix2.txt matrix2t.txt out.txt</t>
  </si>
  <si>
    <t>segmentationTreeThrust</t>
  </si>
  <si>
    <t>-file=./level_00.ppm</t>
  </si>
  <si>
    <t>-file=./level_01.ppm</t>
  </si>
  <si>
    <t>-file=./level_02.ppm</t>
  </si>
  <si>
    <t>-file=./level_03.ppm</t>
  </si>
  <si>
    <t>-file=./level_04.ppm</t>
  </si>
  <si>
    <t>-file=./level_05.ppm</t>
  </si>
  <si>
    <t>-file=./level_06.ppm</t>
  </si>
  <si>
    <t>-file=./level_07.ppm</t>
  </si>
  <si>
    <t>-file=./level_08.ppm</t>
  </si>
  <si>
    <t>-file=./level_09.ppm</t>
  </si>
  <si>
    <t>-file=./sample8.ppm</t>
  </si>
  <si>
    <t>shfl_scan</t>
  </si>
  <si>
    <t>simpleHyperQ</t>
  </si>
  <si>
    <t>sortingNetworks</t>
  </si>
  <si>
    <t>StreamPriorities</t>
  </si>
  <si>
    <t>sp</t>
  </si>
  <si>
    <t>nsp</t>
  </si>
  <si>
    <t>input/random-16800-4000-3.cnf 3</t>
  </si>
  <si>
    <t>input/archive/random-42000-10000-3.cnf 3</t>
  </si>
  <si>
    <t>input/archive/random-42000-10000-5.cnf 5</t>
  </si>
  <si>
    <t>input/archive/random-42-10-3.cnf 3</t>
  </si>
  <si>
    <t>spmv</t>
  </si>
  <si>
    <t>bcsstk18.mtx vector.bin</t>
  </si>
  <si>
    <t>1138_bus.mtx vector.bin</t>
  </si>
  <si>
    <t>srad</t>
  </si>
  <si>
    <t>100 0.5 502 458</t>
  </si>
  <si>
    <t>200 0.5 502 458</t>
  </si>
  <si>
    <t>100 0.5 1920 1080</t>
  </si>
  <si>
    <t>200 0.5 1920 1080</t>
  </si>
  <si>
    <t>100 0.5 1920 1920</t>
  </si>
  <si>
    <t>200 0.5 1920 1920</t>
  </si>
  <si>
    <t>100 0.5 3840 1920</t>
  </si>
  <si>
    <t>200 0.5 3840 1920</t>
  </si>
  <si>
    <t>100 0.5 1024 1024</t>
  </si>
  <si>
    <t>200 0.5 1024 1024</t>
  </si>
  <si>
    <t>sssp</t>
  </si>
  <si>
    <t>USA-road-d.NY.gr</t>
  </si>
  <si>
    <t>stencil</t>
  </si>
  <si>
    <t>128x128x32.bin 128 128 32 100</t>
  </si>
  <si>
    <t>512x512x64x100.bin 512 512 64 100</t>
  </si>
  <si>
    <t>streamcluster</t>
  </si>
  <si>
    <t>10 20 256 65536 65536 1000 none output.txt 1</t>
  </si>
  <si>
    <t>10 20 256 65536 131072 1000 none output.txt 1</t>
  </si>
  <si>
    <t>10 20 256 65536 262144 1000 none output.txt 1</t>
  </si>
  <si>
    <t>10 20 256 65536 524288 1000 none output.txt 1</t>
  </si>
  <si>
    <t>10 40 256 65536 65536 1000 none output.txt 1</t>
  </si>
  <si>
    <t>10 40 256 65536 131072 1000 none output.txt 1</t>
  </si>
  <si>
    <t>20 50 256 65536 262144 1000 none output.txt 1</t>
  </si>
  <si>
    <t>20 50 256 65536 524288 1000 none output.txt 1</t>
  </si>
  <si>
    <t>10 20 256 131072 131072 1000 none output.txt 1</t>
  </si>
  <si>
    <t>10 20 256 131072 262144 1000 none output.txt 1</t>
  </si>
  <si>
    <t>10 20 256 131072 524288 1000 none output.txt 1</t>
  </si>
  <si>
    <t>syr2k</t>
  </si>
  <si>
    <t xml:space="preserve">syr2k2048 </t>
  </si>
  <si>
    <t xml:space="preserve">syr2k4096 </t>
  </si>
  <si>
    <t xml:space="preserve">syr2k1024 </t>
  </si>
  <si>
    <t xml:space="preserve">syr2k2000 </t>
  </si>
  <si>
    <t xml:space="preserve">syr2k4000 </t>
  </si>
  <si>
    <t xml:space="preserve">syr2k6000 </t>
  </si>
  <si>
    <t xml:space="preserve">syr2k8000 </t>
  </si>
  <si>
    <t xml:space="preserve">syr2k10000 </t>
  </si>
  <si>
    <t xml:space="preserve">syr2k3000 </t>
  </si>
  <si>
    <t>syr2k5000</t>
  </si>
  <si>
    <t>syrk</t>
  </si>
  <si>
    <t xml:space="preserve">syrk2048 </t>
  </si>
  <si>
    <t xml:space="preserve">syrk4096 </t>
  </si>
  <si>
    <t xml:space="preserve">syrk1024 </t>
  </si>
  <si>
    <t xml:space="preserve">syrk2000 </t>
  </si>
  <si>
    <t xml:space="preserve">syrk4000 </t>
  </si>
  <si>
    <t xml:space="preserve">syrk6000 </t>
  </si>
  <si>
    <t xml:space="preserve">syrk8000 </t>
  </si>
  <si>
    <t xml:space="preserve">syrk10000 </t>
  </si>
  <si>
    <t xml:space="preserve">syrk3000 </t>
  </si>
  <si>
    <t>syrk5000</t>
  </si>
  <si>
    <t>threadFenceReduction</t>
  </si>
  <si>
    <t>tpacf</t>
  </si>
  <si>
    <t>Datapnts.1 -n 100 -p 4096</t>
  </si>
  <si>
    <t>Datapnts.1 -n 100 -p 8192</t>
  </si>
  <si>
    <t>Datapnts.1 -n 1000 -p 4096</t>
  </si>
  <si>
    <t>Datapnts.1 -n 1000 -p 8192</t>
  </si>
  <si>
    <t>Datapnts.1 -n 100 -p 16384</t>
  </si>
  <si>
    <t>Datapnts.1 -n 200 -p 16384</t>
  </si>
  <si>
    <t>Datapnts.1 -n 1000 -p 40960</t>
  </si>
  <si>
    <t>Datapnts.1 -n 200 -p 40960</t>
  </si>
  <si>
    <t>Datapnts.1 -n 3000 -p 40960</t>
  </si>
  <si>
    <t>transpose</t>
  </si>
  <si>
    <t>CoMD</t>
  </si>
  <si>
    <t>bin/CoMD-cuda</t>
  </si>
  <si>
    <t>-e -x 64 -y 64 -z 64</t>
  </si>
  <si>
    <t>-e -x 32 -y 32 -z 32</t>
  </si>
  <si>
    <t>-e -x 40 -y 40 -z 40</t>
  </si>
  <si>
    <t>-e -x 48 -y 48 -z 48</t>
  </si>
  <si>
    <t>-e -x 56 -y 56 -z 56</t>
  </si>
  <si>
    <t>-e -x 72 -y 72 -z 72</t>
  </si>
  <si>
    <t>-e -x 80 -y 80 -z 80</t>
  </si>
  <si>
    <t>bitcracker</t>
  </si>
  <si>
    <t>blake2b</t>
  </si>
  <si>
    <t>brutehash</t>
  </si>
  <si>
    <t>cuda-hash</t>
  </si>
  <si>
    <t>cudaSha256</t>
  </si>
  <si>
    <t>des</t>
  </si>
  <si>
    <t>hashiru</t>
  </si>
  <si>
    <t>hashrecoverer</t>
  </si>
  <si>
    <t>hashsums</t>
  </si>
  <si>
    <t>image-encryption</t>
  </si>
  <si>
    <t>mario</t>
  </si>
  <si>
    <t>md5-bruteforcer</t>
  </si>
  <si>
    <t>passordCrack</t>
  </si>
  <si>
    <t>skein</t>
  </si>
  <si>
    <t>aes</t>
  </si>
  <si>
    <t>lzss_compress</t>
  </si>
  <si>
    <t>?</t>
  </si>
  <si>
    <t>pta</t>
  </si>
  <si>
    <t>correlation</t>
  </si>
  <si>
    <t>1?</t>
  </si>
  <si>
    <t>0?</t>
  </si>
  <si>
    <t>？</t>
  </si>
  <si>
    <t>1？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</si>
</sst>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62E7-E8A2-46FB-A129-C5748C920986}">
  <dimension ref="A1:O706"/>
  <sheetViews>
    <sheetView topLeftCell="A61" workbookViewId="0">
      <selection activeCell="M1" sqref="M1:M82"/>
    </sheetView>
  </sheetViews>
  <sheetFormatPr defaultRowHeight="14.5" x14ac:dyDescent="0.35"/>
  <cols>
    <col min="1" max="1" width="15.81640625" customWidth="1"/>
  </cols>
  <sheetData>
    <row r="1" spans="1:15" x14ac:dyDescent="0.35">
      <c r="A1" t="s">
        <v>0</v>
      </c>
      <c r="B1">
        <v>1</v>
      </c>
      <c r="C1" t="s">
        <v>0</v>
      </c>
      <c r="D1">
        <v>1</v>
      </c>
      <c r="I1" s="1"/>
      <c r="M1" t="s">
        <v>0</v>
      </c>
      <c r="N1">
        <f>COUNTIF(A:A,M1)</f>
        <v>10</v>
      </c>
      <c r="O1" t="str">
        <f>CONCATENATE(M1, "&amp; ", N1, "\\")</f>
        <v>alignedTypes&amp; 10\\</v>
      </c>
    </row>
    <row r="2" spans="1:15" x14ac:dyDescent="0.35">
      <c r="A2" t="s">
        <v>0</v>
      </c>
      <c r="B2">
        <v>2</v>
      </c>
      <c r="C2" t="s">
        <v>0</v>
      </c>
      <c r="D2">
        <v>2</v>
      </c>
      <c r="M2" t="s">
        <v>1</v>
      </c>
      <c r="N2">
        <f t="shared" ref="N2:N18" si="0">COUNTIF(A:A,M2)</f>
        <v>10</v>
      </c>
      <c r="O2" t="str">
        <f t="shared" ref="O2:O65" si="1">CONCATENATE(M2, "&amp; ", N2, "\\")</f>
        <v>atax&amp; 10\\</v>
      </c>
    </row>
    <row r="3" spans="1:15" x14ac:dyDescent="0.35">
      <c r="A3" t="s">
        <v>0</v>
      </c>
      <c r="B3">
        <v>3</v>
      </c>
      <c r="C3" t="s">
        <v>0</v>
      </c>
      <c r="D3">
        <v>4</v>
      </c>
      <c r="M3" t="s">
        <v>12</v>
      </c>
      <c r="N3">
        <f t="shared" si="0"/>
        <v>11</v>
      </c>
      <c r="O3" t="str">
        <f t="shared" si="1"/>
        <v>b+tree&amp; 11\\</v>
      </c>
    </row>
    <row r="4" spans="1:15" x14ac:dyDescent="0.35">
      <c r="A4" t="s">
        <v>0</v>
      </c>
      <c r="B4">
        <v>4</v>
      </c>
      <c r="C4" t="s">
        <v>0</v>
      </c>
      <c r="D4">
        <v>8</v>
      </c>
      <c r="M4" t="s">
        <v>24</v>
      </c>
      <c r="N4">
        <f t="shared" si="0"/>
        <v>10</v>
      </c>
      <c r="O4" t="str">
        <f t="shared" si="1"/>
        <v>backprop&amp; 10\\</v>
      </c>
    </row>
    <row r="5" spans="1:15" x14ac:dyDescent="0.35">
      <c r="A5" t="s">
        <v>0</v>
      </c>
      <c r="B5">
        <v>5</v>
      </c>
      <c r="C5" t="s">
        <v>0</v>
      </c>
      <c r="D5">
        <v>16</v>
      </c>
      <c r="M5" t="s">
        <v>25</v>
      </c>
      <c r="N5">
        <f t="shared" si="0"/>
        <v>10</v>
      </c>
      <c r="O5" t="str">
        <f t="shared" si="1"/>
        <v>bfs&amp; 10\\</v>
      </c>
    </row>
    <row r="6" spans="1:15" x14ac:dyDescent="0.35">
      <c r="A6" t="s">
        <v>0</v>
      </c>
      <c r="B6">
        <v>6</v>
      </c>
      <c r="C6" t="s">
        <v>0</v>
      </c>
      <c r="D6">
        <v>20</v>
      </c>
      <c r="M6" t="s">
        <v>36</v>
      </c>
      <c r="N6">
        <f t="shared" si="0"/>
        <v>11</v>
      </c>
      <c r="O6" t="str">
        <f t="shared" si="1"/>
        <v>bicg&amp; 11\\</v>
      </c>
    </row>
    <row r="7" spans="1:15" x14ac:dyDescent="0.35">
      <c r="A7" t="s">
        <v>0</v>
      </c>
      <c r="B7">
        <v>7</v>
      </c>
      <c r="C7" t="s">
        <v>0</v>
      </c>
      <c r="D7">
        <v>5</v>
      </c>
      <c r="M7" t="s">
        <v>47</v>
      </c>
      <c r="N7">
        <f t="shared" si="0"/>
        <v>10</v>
      </c>
      <c r="O7" t="str">
        <f t="shared" si="1"/>
        <v>binomialOptions&amp; 10\\</v>
      </c>
    </row>
    <row r="8" spans="1:15" x14ac:dyDescent="0.35">
      <c r="A8" t="s">
        <v>0</v>
      </c>
      <c r="B8">
        <v>8</v>
      </c>
      <c r="C8" t="s">
        <v>0</v>
      </c>
      <c r="D8">
        <v>3</v>
      </c>
      <c r="M8" t="s">
        <v>58</v>
      </c>
      <c r="N8">
        <f t="shared" si="0"/>
        <v>11</v>
      </c>
      <c r="O8" t="str">
        <f t="shared" si="1"/>
        <v>BlackScholes&amp; 11\\</v>
      </c>
    </row>
    <row r="9" spans="1:15" x14ac:dyDescent="0.35">
      <c r="A9" t="s">
        <v>0</v>
      </c>
      <c r="B9">
        <v>9</v>
      </c>
      <c r="C9" t="s">
        <v>0</v>
      </c>
      <c r="D9">
        <v>7</v>
      </c>
      <c r="M9" t="s">
        <v>59</v>
      </c>
      <c r="N9">
        <f t="shared" si="0"/>
        <v>10</v>
      </c>
      <c r="O9" t="str">
        <f t="shared" si="1"/>
        <v>c++11_cuda&amp; 10\\</v>
      </c>
    </row>
    <row r="10" spans="1:15" x14ac:dyDescent="0.35">
      <c r="A10" t="s">
        <v>0</v>
      </c>
      <c r="B10">
        <v>10</v>
      </c>
      <c r="C10" t="s">
        <v>0</v>
      </c>
      <c r="D10">
        <v>10</v>
      </c>
      <c r="M10" t="s">
        <v>70</v>
      </c>
      <c r="N10">
        <f t="shared" si="0"/>
        <v>13</v>
      </c>
      <c r="O10" t="str">
        <f t="shared" si="1"/>
        <v>cdpAdvancedQuicksort&amp; 13\\</v>
      </c>
    </row>
    <row r="11" spans="1:15" x14ac:dyDescent="0.35">
      <c r="A11" t="s">
        <v>1</v>
      </c>
      <c r="B11">
        <v>1</v>
      </c>
      <c r="C11" t="s">
        <v>2</v>
      </c>
      <c r="M11" t="s">
        <v>71</v>
      </c>
      <c r="N11">
        <f t="shared" si="0"/>
        <v>11</v>
      </c>
      <c r="O11" t="str">
        <f t="shared" si="1"/>
        <v>cdpBezierTessellation&amp; 11\\</v>
      </c>
    </row>
    <row r="12" spans="1:15" x14ac:dyDescent="0.35">
      <c r="A12" t="s">
        <v>1</v>
      </c>
      <c r="B12">
        <v>2</v>
      </c>
      <c r="C12" t="s">
        <v>3</v>
      </c>
      <c r="M12" t="s">
        <v>72</v>
      </c>
      <c r="N12">
        <f t="shared" si="0"/>
        <v>11</v>
      </c>
      <c r="O12" t="str">
        <f t="shared" si="1"/>
        <v>cdpLUDecomposition&amp; 11\\</v>
      </c>
    </row>
    <row r="13" spans="1:15" x14ac:dyDescent="0.35">
      <c r="A13" t="s">
        <v>1</v>
      </c>
      <c r="B13">
        <v>3</v>
      </c>
      <c r="C13" t="s">
        <v>4</v>
      </c>
      <c r="M13" t="s">
        <v>73</v>
      </c>
      <c r="N13">
        <f t="shared" si="0"/>
        <v>10</v>
      </c>
      <c r="O13" t="str">
        <f t="shared" si="1"/>
        <v>cdpQuadtree&amp; 10\\</v>
      </c>
    </row>
    <row r="14" spans="1:15" x14ac:dyDescent="0.35">
      <c r="A14" t="s">
        <v>1</v>
      </c>
      <c r="B14">
        <v>4</v>
      </c>
      <c r="C14" t="s">
        <v>5</v>
      </c>
      <c r="M14" t="s">
        <v>74</v>
      </c>
      <c r="N14">
        <f t="shared" si="0"/>
        <v>10</v>
      </c>
      <c r="O14" t="str">
        <f t="shared" si="1"/>
        <v>conjugateGradientMultiBlockCG&amp; 10\\</v>
      </c>
    </row>
    <row r="15" spans="1:15" x14ac:dyDescent="0.35">
      <c r="A15" t="s">
        <v>1</v>
      </c>
      <c r="B15">
        <v>5</v>
      </c>
      <c r="C15" t="s">
        <v>6</v>
      </c>
      <c r="M15" t="s">
        <v>76</v>
      </c>
      <c r="N15">
        <f t="shared" si="0"/>
        <v>3</v>
      </c>
      <c r="O15" t="str">
        <f t="shared" si="1"/>
        <v>cfd&amp; 3\\</v>
      </c>
    </row>
    <row r="16" spans="1:15" x14ac:dyDescent="0.35">
      <c r="A16" t="s">
        <v>1</v>
      </c>
      <c r="B16">
        <v>6</v>
      </c>
      <c r="C16" t="s">
        <v>7</v>
      </c>
      <c r="M16" t="s">
        <v>80</v>
      </c>
      <c r="N16">
        <f t="shared" si="0"/>
        <v>4</v>
      </c>
      <c r="O16" t="str">
        <f t="shared" si="1"/>
        <v>convolutionFFT2D&amp; 4\\</v>
      </c>
    </row>
    <row r="17" spans="1:15" x14ac:dyDescent="0.35">
      <c r="A17" t="s">
        <v>1</v>
      </c>
      <c r="B17">
        <v>7</v>
      </c>
      <c r="C17" t="s">
        <v>8</v>
      </c>
      <c r="M17" t="s">
        <v>81</v>
      </c>
      <c r="N17">
        <f t="shared" si="0"/>
        <v>9</v>
      </c>
      <c r="O17" t="str">
        <f t="shared" si="1"/>
        <v>convolutionSeparable&amp; 9\\</v>
      </c>
    </row>
    <row r="18" spans="1:15" x14ac:dyDescent="0.35">
      <c r="A18" t="s">
        <v>1</v>
      </c>
      <c r="B18">
        <v>8</v>
      </c>
      <c r="C18" t="s">
        <v>9</v>
      </c>
      <c r="M18" t="s">
        <v>82</v>
      </c>
      <c r="N18">
        <f t="shared" si="0"/>
        <v>10</v>
      </c>
      <c r="O18" t="str">
        <f t="shared" si="1"/>
        <v>corr&amp; 10\\</v>
      </c>
    </row>
    <row r="19" spans="1:15" x14ac:dyDescent="0.35">
      <c r="A19" t="s">
        <v>1</v>
      </c>
      <c r="B19">
        <v>9</v>
      </c>
      <c r="C19" t="s">
        <v>10</v>
      </c>
      <c r="M19" t="s">
        <v>93</v>
      </c>
      <c r="O19" t="str">
        <f t="shared" si="1"/>
        <v>cp&amp; \\</v>
      </c>
    </row>
    <row r="20" spans="1:15" x14ac:dyDescent="0.35">
      <c r="A20" t="s">
        <v>1</v>
      </c>
      <c r="B20">
        <v>10</v>
      </c>
      <c r="C20" t="s">
        <v>11</v>
      </c>
      <c r="M20" t="s">
        <v>94</v>
      </c>
      <c r="O20" t="str">
        <f t="shared" si="1"/>
        <v>cutcp&amp; \\</v>
      </c>
    </row>
    <row r="21" spans="1:15" x14ac:dyDescent="0.35">
      <c r="A21" t="s">
        <v>12</v>
      </c>
      <c r="B21">
        <v>1</v>
      </c>
      <c r="C21" t="s">
        <v>12</v>
      </c>
      <c r="D21" t="s">
        <v>13</v>
      </c>
      <c r="M21" t="s">
        <v>97</v>
      </c>
      <c r="O21" t="str">
        <f t="shared" si="1"/>
        <v>dct8x8&amp; \\</v>
      </c>
    </row>
    <row r="22" spans="1:15" x14ac:dyDescent="0.35">
      <c r="A22" t="s">
        <v>12</v>
      </c>
      <c r="B22">
        <v>2</v>
      </c>
      <c r="C22" t="s">
        <v>12</v>
      </c>
      <c r="D22" t="s">
        <v>14</v>
      </c>
      <c r="M22" t="s">
        <v>108</v>
      </c>
      <c r="O22" t="str">
        <f t="shared" si="1"/>
        <v>dwt2d&amp; \\</v>
      </c>
    </row>
    <row r="23" spans="1:15" x14ac:dyDescent="0.35">
      <c r="A23" t="s">
        <v>12</v>
      </c>
      <c r="B23">
        <v>3</v>
      </c>
      <c r="C23" t="s">
        <v>12</v>
      </c>
      <c r="D23" t="s">
        <v>15</v>
      </c>
      <c r="M23" t="s">
        <v>120</v>
      </c>
      <c r="O23" t="str">
        <f t="shared" si="1"/>
        <v>dwtHaar1D&amp; \\</v>
      </c>
    </row>
    <row r="24" spans="1:15" x14ac:dyDescent="0.35">
      <c r="A24" t="s">
        <v>12</v>
      </c>
      <c r="B24">
        <v>4</v>
      </c>
      <c r="C24" t="s">
        <v>12</v>
      </c>
      <c r="D24" t="s">
        <v>16</v>
      </c>
      <c r="M24" t="s">
        <v>124</v>
      </c>
      <c r="O24" t="str">
        <f t="shared" si="1"/>
        <v>dxtc&amp; \\</v>
      </c>
    </row>
    <row r="25" spans="1:15" x14ac:dyDescent="0.35">
      <c r="A25" t="s">
        <v>12</v>
      </c>
      <c r="B25">
        <v>5</v>
      </c>
      <c r="C25" t="s">
        <v>12</v>
      </c>
      <c r="D25" t="s">
        <v>17</v>
      </c>
      <c r="M25" t="s">
        <v>135</v>
      </c>
      <c r="O25" t="str">
        <f t="shared" si="1"/>
        <v>eigenvalues&amp; \\</v>
      </c>
    </row>
    <row r="26" spans="1:15" x14ac:dyDescent="0.35">
      <c r="A26" t="s">
        <v>12</v>
      </c>
      <c r="B26">
        <v>6</v>
      </c>
      <c r="C26" t="s">
        <v>12</v>
      </c>
      <c r="D26" t="s">
        <v>18</v>
      </c>
      <c r="M26" t="s">
        <v>136</v>
      </c>
      <c r="O26" t="str">
        <f t="shared" si="1"/>
        <v>fastWalshTransform&amp; \\</v>
      </c>
    </row>
    <row r="27" spans="1:15" x14ac:dyDescent="0.35">
      <c r="A27" t="s">
        <v>12</v>
      </c>
      <c r="B27">
        <v>7</v>
      </c>
      <c r="C27" t="s">
        <v>12</v>
      </c>
      <c r="D27" t="s">
        <v>19</v>
      </c>
      <c r="M27" t="s">
        <v>149</v>
      </c>
      <c r="O27" t="str">
        <f t="shared" si="1"/>
        <v>FDTD3d&amp; \\</v>
      </c>
    </row>
    <row r="28" spans="1:15" x14ac:dyDescent="0.35">
      <c r="A28" t="s">
        <v>12</v>
      </c>
      <c r="B28">
        <v>8</v>
      </c>
      <c r="C28" t="s">
        <v>12</v>
      </c>
      <c r="D28" t="s">
        <v>20</v>
      </c>
      <c r="M28" t="s">
        <v>150</v>
      </c>
      <c r="O28" t="str">
        <f t="shared" si="1"/>
        <v>gaussian&amp; \\</v>
      </c>
    </row>
    <row r="29" spans="1:15" x14ac:dyDescent="0.35">
      <c r="A29" t="s">
        <v>12</v>
      </c>
      <c r="B29">
        <v>9</v>
      </c>
      <c r="C29" t="s">
        <v>12</v>
      </c>
      <c r="D29" t="s">
        <v>21</v>
      </c>
      <c r="M29" t="s">
        <v>162</v>
      </c>
      <c r="O29" t="str">
        <f t="shared" si="1"/>
        <v>gesummv&amp; \\</v>
      </c>
    </row>
    <row r="30" spans="1:15" x14ac:dyDescent="0.35">
      <c r="A30" t="s">
        <v>12</v>
      </c>
      <c r="B30">
        <v>10</v>
      </c>
      <c r="C30" t="s">
        <v>12</v>
      </c>
      <c r="D30" t="s">
        <v>22</v>
      </c>
      <c r="M30" t="s">
        <v>173</v>
      </c>
      <c r="O30" t="str">
        <f t="shared" si="1"/>
        <v>gramschm&amp; \\</v>
      </c>
    </row>
    <row r="31" spans="1:15" x14ac:dyDescent="0.35">
      <c r="A31" t="s">
        <v>12</v>
      </c>
      <c r="B31">
        <v>11</v>
      </c>
      <c r="C31" t="s">
        <v>12</v>
      </c>
      <c r="D31" t="s">
        <v>23</v>
      </c>
      <c r="M31" t="s">
        <v>184</v>
      </c>
      <c r="O31" t="str">
        <f t="shared" si="1"/>
        <v>heartwall&amp; \\</v>
      </c>
    </row>
    <row r="32" spans="1:15" x14ac:dyDescent="0.35">
      <c r="A32" t="s">
        <v>24</v>
      </c>
      <c r="B32">
        <v>1</v>
      </c>
      <c r="C32" t="s">
        <v>24</v>
      </c>
      <c r="D32">
        <v>655360</v>
      </c>
      <c r="M32" t="s">
        <v>197</v>
      </c>
      <c r="O32" t="str">
        <f t="shared" si="1"/>
        <v>histogram&amp; \\</v>
      </c>
    </row>
    <row r="33" spans="1:15" x14ac:dyDescent="0.35">
      <c r="A33" t="s">
        <v>24</v>
      </c>
      <c r="B33">
        <v>2</v>
      </c>
      <c r="C33" t="s">
        <v>24</v>
      </c>
      <c r="D33">
        <v>131072</v>
      </c>
      <c r="M33" t="s">
        <v>198</v>
      </c>
      <c r="O33" t="str">
        <f t="shared" si="1"/>
        <v>hotspot&amp; \\</v>
      </c>
    </row>
    <row r="34" spans="1:15" x14ac:dyDescent="0.35">
      <c r="A34" t="s">
        <v>24</v>
      </c>
      <c r="B34">
        <v>3</v>
      </c>
      <c r="C34" t="s">
        <v>24</v>
      </c>
      <c r="D34">
        <v>262144</v>
      </c>
      <c r="M34" t="s">
        <v>207</v>
      </c>
      <c r="O34" t="str">
        <f t="shared" si="1"/>
        <v>hotspot3D&amp; \\</v>
      </c>
    </row>
    <row r="35" spans="1:15" x14ac:dyDescent="0.35">
      <c r="A35" t="s">
        <v>24</v>
      </c>
      <c r="B35">
        <v>4</v>
      </c>
      <c r="C35" t="s">
        <v>24</v>
      </c>
      <c r="D35">
        <v>524288</v>
      </c>
      <c r="M35" t="s">
        <v>212</v>
      </c>
      <c r="O35" t="str">
        <f t="shared" si="1"/>
        <v>interval&amp; \\</v>
      </c>
    </row>
    <row r="36" spans="1:15" x14ac:dyDescent="0.35">
      <c r="A36" t="s">
        <v>24</v>
      </c>
      <c r="B36">
        <v>5</v>
      </c>
      <c r="C36" t="s">
        <v>24</v>
      </c>
      <c r="D36">
        <v>322000</v>
      </c>
      <c r="M36" t="s">
        <v>216</v>
      </c>
      <c r="O36" t="str">
        <f t="shared" si="1"/>
        <v>kmeans&amp; \\</v>
      </c>
    </row>
    <row r="37" spans="1:15" x14ac:dyDescent="0.35">
      <c r="A37" t="s">
        <v>24</v>
      </c>
      <c r="B37">
        <v>6</v>
      </c>
      <c r="C37" t="s">
        <v>24</v>
      </c>
      <c r="D37">
        <v>400000</v>
      </c>
      <c r="M37" t="s">
        <v>221</v>
      </c>
      <c r="O37" t="str">
        <f t="shared" si="1"/>
        <v>lavaMD&amp; \\</v>
      </c>
    </row>
    <row r="38" spans="1:15" x14ac:dyDescent="0.35">
      <c r="A38" t="s">
        <v>24</v>
      </c>
      <c r="B38">
        <v>7</v>
      </c>
      <c r="C38" t="s">
        <v>24</v>
      </c>
      <c r="D38">
        <v>500000</v>
      </c>
      <c r="M38" t="s">
        <v>222</v>
      </c>
      <c r="O38" t="str">
        <f t="shared" si="1"/>
        <v>lbm&amp; \\</v>
      </c>
    </row>
    <row r="39" spans="1:15" x14ac:dyDescent="0.35">
      <c r="A39" t="s">
        <v>24</v>
      </c>
      <c r="B39">
        <v>8</v>
      </c>
      <c r="C39" t="s">
        <v>24</v>
      </c>
      <c r="D39">
        <v>600000</v>
      </c>
      <c r="M39" t="s">
        <v>232</v>
      </c>
      <c r="O39" t="str">
        <f t="shared" si="1"/>
        <v>leukocyte&amp; \\</v>
      </c>
    </row>
    <row r="40" spans="1:15" x14ac:dyDescent="0.35">
      <c r="A40" t="s">
        <v>24</v>
      </c>
      <c r="B40">
        <v>9</v>
      </c>
      <c r="C40" t="s">
        <v>24</v>
      </c>
      <c r="D40">
        <v>800000</v>
      </c>
      <c r="M40" t="s">
        <v>243</v>
      </c>
      <c r="O40" t="str">
        <f t="shared" si="1"/>
        <v>#lud&amp; \\</v>
      </c>
    </row>
    <row r="41" spans="1:15" x14ac:dyDescent="0.35">
      <c r="A41" t="s">
        <v>24</v>
      </c>
      <c r="B41">
        <v>10</v>
      </c>
      <c r="C41" t="s">
        <v>24</v>
      </c>
      <c r="D41">
        <v>755360</v>
      </c>
      <c r="M41" t="s">
        <v>255</v>
      </c>
      <c r="O41" t="str">
        <f t="shared" si="1"/>
        <v>matrixMul&amp; \\</v>
      </c>
    </row>
    <row r="42" spans="1:15" x14ac:dyDescent="0.35">
      <c r="A42" t="s">
        <v>25</v>
      </c>
      <c r="B42">
        <v>1</v>
      </c>
      <c r="C42" t="s">
        <v>25</v>
      </c>
      <c r="D42" t="s">
        <v>26</v>
      </c>
      <c r="M42" t="s">
        <v>266</v>
      </c>
      <c r="O42" t="str">
        <f t="shared" si="1"/>
        <v>mergeSort&amp; \\</v>
      </c>
    </row>
    <row r="43" spans="1:15" x14ac:dyDescent="0.35">
      <c r="A43" t="s">
        <v>25</v>
      </c>
      <c r="B43">
        <v>2</v>
      </c>
      <c r="C43" t="s">
        <v>25</v>
      </c>
      <c r="D43" t="s">
        <v>27</v>
      </c>
      <c r="M43" t="s">
        <v>267</v>
      </c>
      <c r="O43" t="str">
        <f t="shared" si="1"/>
        <v>MonteCarloMultiGPU&amp; \\</v>
      </c>
    </row>
    <row r="44" spans="1:15" x14ac:dyDescent="0.35">
      <c r="A44" t="s">
        <v>25</v>
      </c>
      <c r="B44">
        <v>3</v>
      </c>
      <c r="C44" t="s">
        <v>25</v>
      </c>
      <c r="D44" t="s">
        <v>28</v>
      </c>
      <c r="M44" t="s">
        <v>268</v>
      </c>
      <c r="O44" t="str">
        <f t="shared" si="1"/>
        <v>mri-gridding&amp; \\</v>
      </c>
    </row>
    <row r="45" spans="1:15" x14ac:dyDescent="0.35">
      <c r="A45" t="s">
        <v>25</v>
      </c>
      <c r="B45">
        <v>4</v>
      </c>
      <c r="C45" t="s">
        <v>25</v>
      </c>
      <c r="D45" t="s">
        <v>29</v>
      </c>
      <c r="M45" t="s">
        <v>270</v>
      </c>
      <c r="O45" t="str">
        <f t="shared" si="1"/>
        <v>mri-q&amp; \\</v>
      </c>
    </row>
    <row r="46" spans="1:15" x14ac:dyDescent="0.35">
      <c r="A46" t="s">
        <v>25</v>
      </c>
      <c r="B46">
        <v>5</v>
      </c>
      <c r="C46" t="s">
        <v>25</v>
      </c>
      <c r="D46" t="s">
        <v>30</v>
      </c>
      <c r="M46" t="s">
        <v>273</v>
      </c>
      <c r="O46" t="str">
        <f t="shared" si="1"/>
        <v>mst&amp; \\</v>
      </c>
    </row>
    <row r="47" spans="1:15" x14ac:dyDescent="0.35">
      <c r="A47" t="s">
        <v>25</v>
      </c>
      <c r="B47">
        <v>6</v>
      </c>
      <c r="C47" t="s">
        <v>25</v>
      </c>
      <c r="D47" t="s">
        <v>31</v>
      </c>
      <c r="M47" t="s">
        <v>275</v>
      </c>
      <c r="O47" t="str">
        <f t="shared" si="1"/>
        <v>mum&amp; \\</v>
      </c>
    </row>
    <row r="48" spans="1:15" x14ac:dyDescent="0.35">
      <c r="A48" t="s">
        <v>25</v>
      </c>
      <c r="B48">
        <v>7</v>
      </c>
      <c r="C48" t="s">
        <v>25</v>
      </c>
      <c r="D48" t="s">
        <v>32</v>
      </c>
      <c r="M48" t="s">
        <v>285</v>
      </c>
      <c r="O48" t="str">
        <f t="shared" si="1"/>
        <v>mvt&amp; \\</v>
      </c>
    </row>
    <row r="49" spans="1:15" x14ac:dyDescent="0.35">
      <c r="A49" t="s">
        <v>25</v>
      </c>
      <c r="B49">
        <v>8</v>
      </c>
      <c r="C49" t="s">
        <v>25</v>
      </c>
      <c r="D49" t="s">
        <v>33</v>
      </c>
      <c r="M49" t="s">
        <v>296</v>
      </c>
      <c r="O49" t="str">
        <f t="shared" si="1"/>
        <v>myocyte&amp; \\</v>
      </c>
    </row>
    <row r="50" spans="1:15" x14ac:dyDescent="0.35">
      <c r="A50" t="s">
        <v>25</v>
      </c>
      <c r="B50">
        <v>9</v>
      </c>
      <c r="C50" t="s">
        <v>25</v>
      </c>
      <c r="D50" t="s">
        <v>34</v>
      </c>
      <c r="M50" t="s">
        <v>306</v>
      </c>
      <c r="O50" t="str">
        <f t="shared" si="1"/>
        <v>newdelete&amp; \\</v>
      </c>
    </row>
    <row r="51" spans="1:15" x14ac:dyDescent="0.35">
      <c r="A51" t="s">
        <v>25</v>
      </c>
      <c r="B51">
        <v>10</v>
      </c>
      <c r="C51" t="s">
        <v>25</v>
      </c>
      <c r="D51" t="s">
        <v>35</v>
      </c>
      <c r="M51" t="s">
        <v>307</v>
      </c>
      <c r="O51" t="str">
        <f t="shared" si="1"/>
        <v>nn&amp; \\</v>
      </c>
    </row>
    <row r="52" spans="1:15" x14ac:dyDescent="0.35">
      <c r="A52" t="s">
        <v>36</v>
      </c>
      <c r="B52">
        <v>1</v>
      </c>
      <c r="C52" t="s">
        <v>36</v>
      </c>
      <c r="M52" t="s">
        <v>318</v>
      </c>
      <c r="O52" t="str">
        <f t="shared" si="1"/>
        <v>nw&amp; \\</v>
      </c>
    </row>
    <row r="53" spans="1:15" x14ac:dyDescent="0.35">
      <c r="A53" t="s">
        <v>36</v>
      </c>
      <c r="B53">
        <v>2</v>
      </c>
      <c r="C53" t="s">
        <v>37</v>
      </c>
      <c r="M53" t="s">
        <v>329</v>
      </c>
      <c r="O53" t="str">
        <f t="shared" si="1"/>
        <v>particlefilter&amp; \\</v>
      </c>
    </row>
    <row r="54" spans="1:15" x14ac:dyDescent="0.35">
      <c r="A54" t="s">
        <v>36</v>
      </c>
      <c r="B54">
        <v>3</v>
      </c>
      <c r="C54" t="s">
        <v>38</v>
      </c>
      <c r="M54" t="s">
        <v>342</v>
      </c>
      <c r="O54" t="str">
        <f t="shared" si="1"/>
        <v>pathfinder&amp; \\</v>
      </c>
    </row>
    <row r="55" spans="1:15" x14ac:dyDescent="0.35">
      <c r="A55" t="s">
        <v>36</v>
      </c>
      <c r="B55">
        <v>4</v>
      </c>
      <c r="C55" t="s">
        <v>39</v>
      </c>
      <c r="M55" t="s">
        <v>353</v>
      </c>
      <c r="O55" t="str">
        <f t="shared" si="1"/>
        <v>ptxjit&amp; \\</v>
      </c>
    </row>
    <row r="56" spans="1:15" x14ac:dyDescent="0.35">
      <c r="A56" t="s">
        <v>36</v>
      </c>
      <c r="B56">
        <v>5</v>
      </c>
      <c r="C56" t="s">
        <v>40</v>
      </c>
      <c r="M56" t="s">
        <v>354</v>
      </c>
      <c r="O56" t="str">
        <f t="shared" si="1"/>
        <v>quasirandomGenerator&amp; \\</v>
      </c>
    </row>
    <row r="57" spans="1:15" x14ac:dyDescent="0.35">
      <c r="A57" t="s">
        <v>36</v>
      </c>
      <c r="B57">
        <v>6</v>
      </c>
      <c r="C57" t="s">
        <v>41</v>
      </c>
      <c r="M57" t="s">
        <v>355</v>
      </c>
      <c r="O57" t="str">
        <f t="shared" si="1"/>
        <v>radixSortThrust&amp; \\</v>
      </c>
    </row>
    <row r="58" spans="1:15" x14ac:dyDescent="0.35">
      <c r="A58" t="s">
        <v>36</v>
      </c>
      <c r="B58">
        <v>7</v>
      </c>
      <c r="C58" t="s">
        <v>42</v>
      </c>
      <c r="M58" t="s">
        <v>366</v>
      </c>
      <c r="O58" t="str">
        <f t="shared" si="1"/>
        <v>recursiveGaussian&amp; \\</v>
      </c>
    </row>
    <row r="59" spans="1:15" x14ac:dyDescent="0.35">
      <c r="A59" t="s">
        <v>36</v>
      </c>
      <c r="B59">
        <v>8</v>
      </c>
      <c r="C59" t="s">
        <v>43</v>
      </c>
      <c r="M59" t="s">
        <v>381</v>
      </c>
      <c r="O59" t="str">
        <f t="shared" si="1"/>
        <v>reduction&amp; \\</v>
      </c>
    </row>
    <row r="60" spans="1:15" x14ac:dyDescent="0.35">
      <c r="A60" t="s">
        <v>36</v>
      </c>
      <c r="B60">
        <v>9</v>
      </c>
      <c r="C60" t="s">
        <v>44</v>
      </c>
      <c r="M60" t="s">
        <v>382</v>
      </c>
      <c r="O60" t="str">
        <f t="shared" si="1"/>
        <v>reductionMultiBlockCG&amp; \\</v>
      </c>
    </row>
    <row r="61" spans="1:15" x14ac:dyDescent="0.35">
      <c r="A61" t="s">
        <v>36</v>
      </c>
      <c r="B61">
        <v>10</v>
      </c>
      <c r="C61" t="s">
        <v>45</v>
      </c>
      <c r="M61" t="s">
        <v>392</v>
      </c>
      <c r="O61" t="str">
        <f t="shared" si="1"/>
        <v>s3d&amp; \\</v>
      </c>
    </row>
    <row r="62" spans="1:15" x14ac:dyDescent="0.35">
      <c r="A62" t="s">
        <v>36</v>
      </c>
      <c r="B62">
        <v>11</v>
      </c>
      <c r="C62" t="s">
        <v>46</v>
      </c>
      <c r="M62" t="s">
        <v>405</v>
      </c>
      <c r="O62" t="str">
        <f t="shared" si="1"/>
        <v>sad&amp; \\</v>
      </c>
    </row>
    <row r="63" spans="1:15" x14ac:dyDescent="0.35">
      <c r="A63" t="s">
        <v>47</v>
      </c>
      <c r="B63">
        <v>1</v>
      </c>
      <c r="C63" t="s">
        <v>48</v>
      </c>
      <c r="M63" t="s">
        <v>407</v>
      </c>
      <c r="O63" t="str">
        <f t="shared" si="1"/>
        <v>scalarProd&amp; \\</v>
      </c>
    </row>
    <row r="64" spans="1:15" x14ac:dyDescent="0.35">
      <c r="A64" t="s">
        <v>47</v>
      </c>
      <c r="B64">
        <v>2</v>
      </c>
      <c r="C64" t="s">
        <v>49</v>
      </c>
      <c r="M64" t="s">
        <v>408</v>
      </c>
      <c r="O64" t="str">
        <f t="shared" si="1"/>
        <v>scan&amp; \\</v>
      </c>
    </row>
    <row r="65" spans="1:15" x14ac:dyDescent="0.35">
      <c r="A65" t="s">
        <v>47</v>
      </c>
      <c r="B65">
        <v>3</v>
      </c>
      <c r="C65" t="s">
        <v>50</v>
      </c>
      <c r="M65" t="s">
        <v>409</v>
      </c>
      <c r="O65" t="str">
        <f t="shared" si="1"/>
        <v>sgemm&amp; \\</v>
      </c>
    </row>
    <row r="66" spans="1:15" x14ac:dyDescent="0.35">
      <c r="A66" t="s">
        <v>47</v>
      </c>
      <c r="B66">
        <v>4</v>
      </c>
      <c r="C66" t="s">
        <v>51</v>
      </c>
      <c r="M66" t="s">
        <v>412</v>
      </c>
      <c r="O66" t="str">
        <f t="shared" ref="O66:O82" si="2">CONCATENATE(M66, "&amp; ", N66, "\\")</f>
        <v>segmentationTreeThrust&amp; \\</v>
      </c>
    </row>
    <row r="67" spans="1:15" x14ac:dyDescent="0.35">
      <c r="A67" t="s">
        <v>47</v>
      </c>
      <c r="B67">
        <v>5</v>
      </c>
      <c r="C67" t="s">
        <v>52</v>
      </c>
      <c r="M67" t="s">
        <v>424</v>
      </c>
      <c r="O67" t="str">
        <f t="shared" si="2"/>
        <v>shfl_scan&amp; \\</v>
      </c>
    </row>
    <row r="68" spans="1:15" x14ac:dyDescent="0.35">
      <c r="A68" t="s">
        <v>47</v>
      </c>
      <c r="B68">
        <v>6</v>
      </c>
      <c r="C68" t="s">
        <v>53</v>
      </c>
      <c r="M68" t="s">
        <v>425</v>
      </c>
      <c r="O68" t="str">
        <f t="shared" si="2"/>
        <v>simpleHyperQ&amp; \\</v>
      </c>
    </row>
    <row r="69" spans="1:15" x14ac:dyDescent="0.35">
      <c r="A69" t="s">
        <v>47</v>
      </c>
      <c r="B69">
        <v>7</v>
      </c>
      <c r="C69" t="s">
        <v>54</v>
      </c>
      <c r="M69" t="s">
        <v>426</v>
      </c>
      <c r="O69" t="str">
        <f t="shared" si="2"/>
        <v>sortingNetworks&amp; \\</v>
      </c>
    </row>
    <row r="70" spans="1:15" x14ac:dyDescent="0.35">
      <c r="A70" t="s">
        <v>47</v>
      </c>
      <c r="B70">
        <v>8</v>
      </c>
      <c r="C70" t="s">
        <v>55</v>
      </c>
      <c r="M70" t="s">
        <v>427</v>
      </c>
      <c r="O70" t="str">
        <f t="shared" si="2"/>
        <v>StreamPriorities&amp; \\</v>
      </c>
    </row>
    <row r="71" spans="1:15" x14ac:dyDescent="0.35">
      <c r="A71" t="s">
        <v>47</v>
      </c>
      <c r="B71">
        <v>9</v>
      </c>
      <c r="C71" t="s">
        <v>56</v>
      </c>
      <c r="M71" t="s">
        <v>428</v>
      </c>
      <c r="O71" t="str">
        <f t="shared" si="2"/>
        <v>sp&amp; \\</v>
      </c>
    </row>
    <row r="72" spans="1:15" x14ac:dyDescent="0.35">
      <c r="A72" t="s">
        <v>47</v>
      </c>
      <c r="B72">
        <v>10</v>
      </c>
      <c r="C72" t="s">
        <v>57</v>
      </c>
      <c r="M72" t="s">
        <v>434</v>
      </c>
      <c r="O72" t="str">
        <f t="shared" si="2"/>
        <v>spmv&amp; \\</v>
      </c>
    </row>
    <row r="73" spans="1:15" x14ac:dyDescent="0.35">
      <c r="A73" t="s">
        <v>58</v>
      </c>
      <c r="B73">
        <v>1</v>
      </c>
      <c r="C73" t="s">
        <v>58</v>
      </c>
      <c r="D73">
        <v>20</v>
      </c>
      <c r="M73" t="s">
        <v>437</v>
      </c>
      <c r="O73" t="str">
        <f t="shared" si="2"/>
        <v>srad&amp; \\</v>
      </c>
    </row>
    <row r="74" spans="1:15" x14ac:dyDescent="0.35">
      <c r="A74" t="s">
        <v>58</v>
      </c>
      <c r="B74">
        <v>2</v>
      </c>
      <c r="C74" t="s">
        <v>58</v>
      </c>
      <c r="D74">
        <v>19</v>
      </c>
      <c r="M74" t="s">
        <v>448</v>
      </c>
      <c r="O74" t="str">
        <f t="shared" si="2"/>
        <v>sssp&amp; \\</v>
      </c>
    </row>
    <row r="75" spans="1:15" x14ac:dyDescent="0.35">
      <c r="A75" t="s">
        <v>58</v>
      </c>
      <c r="B75">
        <v>3</v>
      </c>
      <c r="C75" t="s">
        <v>58</v>
      </c>
      <c r="D75">
        <v>18</v>
      </c>
      <c r="M75" t="s">
        <v>450</v>
      </c>
      <c r="O75" t="str">
        <f t="shared" si="2"/>
        <v>stencil&amp; \\</v>
      </c>
    </row>
    <row r="76" spans="1:15" x14ac:dyDescent="0.35">
      <c r="A76" t="s">
        <v>58</v>
      </c>
      <c r="B76">
        <v>4</v>
      </c>
      <c r="C76" t="s">
        <v>58</v>
      </c>
      <c r="D76">
        <v>17</v>
      </c>
      <c r="M76" t="s">
        <v>453</v>
      </c>
      <c r="O76" t="str">
        <f t="shared" si="2"/>
        <v>streamcluster&amp; \\</v>
      </c>
    </row>
    <row r="77" spans="1:15" x14ac:dyDescent="0.35">
      <c r="A77" t="s">
        <v>58</v>
      </c>
      <c r="B77">
        <v>5</v>
      </c>
      <c r="C77" t="s">
        <v>58</v>
      </c>
      <c r="D77">
        <v>16</v>
      </c>
      <c r="M77" t="s">
        <v>465</v>
      </c>
      <c r="O77" t="str">
        <f t="shared" si="2"/>
        <v>syr2k&amp; \\</v>
      </c>
    </row>
    <row r="78" spans="1:15" x14ac:dyDescent="0.35">
      <c r="A78" t="s">
        <v>58</v>
      </c>
      <c r="B78">
        <v>6</v>
      </c>
      <c r="C78" t="s">
        <v>58</v>
      </c>
      <c r="D78">
        <v>15</v>
      </c>
      <c r="M78" t="s">
        <v>476</v>
      </c>
      <c r="O78" t="str">
        <f t="shared" si="2"/>
        <v>syrk&amp; \\</v>
      </c>
    </row>
    <row r="79" spans="1:15" x14ac:dyDescent="0.35">
      <c r="A79" t="s">
        <v>58</v>
      </c>
      <c r="B79">
        <v>7</v>
      </c>
      <c r="C79" t="s">
        <v>58</v>
      </c>
      <c r="D79">
        <v>14</v>
      </c>
      <c r="M79" t="s">
        <v>487</v>
      </c>
      <c r="O79" t="str">
        <f t="shared" si="2"/>
        <v>threadFenceReduction&amp; \\</v>
      </c>
    </row>
    <row r="80" spans="1:15" x14ac:dyDescent="0.35">
      <c r="A80" t="s">
        <v>58</v>
      </c>
      <c r="B80">
        <v>8</v>
      </c>
      <c r="C80" t="s">
        <v>58</v>
      </c>
      <c r="D80">
        <v>13</v>
      </c>
      <c r="M80" t="s">
        <v>488</v>
      </c>
      <c r="O80" t="str">
        <f t="shared" si="2"/>
        <v>tpacf&amp; \\</v>
      </c>
    </row>
    <row r="81" spans="1:15" x14ac:dyDescent="0.35">
      <c r="A81" t="s">
        <v>58</v>
      </c>
      <c r="B81">
        <v>9</v>
      </c>
      <c r="C81" t="s">
        <v>58</v>
      </c>
      <c r="D81">
        <v>12</v>
      </c>
      <c r="M81" t="s">
        <v>498</v>
      </c>
      <c r="O81" t="str">
        <f t="shared" si="2"/>
        <v>transpose&amp; \\</v>
      </c>
    </row>
    <row r="82" spans="1:15" x14ac:dyDescent="0.35">
      <c r="A82" t="s">
        <v>58</v>
      </c>
      <c r="B82">
        <v>10</v>
      </c>
      <c r="C82" t="s">
        <v>58</v>
      </c>
      <c r="D82">
        <v>11</v>
      </c>
      <c r="M82" t="s">
        <v>499</v>
      </c>
      <c r="O82" t="str">
        <f t="shared" si="2"/>
        <v>CoMD&amp; \\</v>
      </c>
    </row>
    <row r="83" spans="1:15" x14ac:dyDescent="0.35">
      <c r="A83" t="s">
        <v>58</v>
      </c>
      <c r="B83">
        <v>11</v>
      </c>
      <c r="C83" t="s">
        <v>58</v>
      </c>
      <c r="D83">
        <v>10</v>
      </c>
    </row>
    <row r="84" spans="1:15" x14ac:dyDescent="0.35">
      <c r="A84" t="s">
        <v>59</v>
      </c>
      <c r="B84">
        <v>1</v>
      </c>
      <c r="C84" t="s">
        <v>59</v>
      </c>
      <c r="D84" t="s">
        <v>60</v>
      </c>
    </row>
    <row r="85" spans="1:15" x14ac:dyDescent="0.35">
      <c r="A85" t="s">
        <v>59</v>
      </c>
      <c r="B85">
        <v>2</v>
      </c>
      <c r="C85" t="s">
        <v>59</v>
      </c>
      <c r="D85" t="s">
        <v>61</v>
      </c>
    </row>
    <row r="86" spans="1:15" x14ac:dyDescent="0.35">
      <c r="A86" t="s">
        <v>59</v>
      </c>
      <c r="B86">
        <v>4</v>
      </c>
      <c r="C86" t="s">
        <v>59</v>
      </c>
      <c r="D86" t="s">
        <v>62</v>
      </c>
    </row>
    <row r="87" spans="1:15" x14ac:dyDescent="0.35">
      <c r="A87" t="s">
        <v>59</v>
      </c>
      <c r="B87">
        <v>5</v>
      </c>
      <c r="C87" t="s">
        <v>59</v>
      </c>
      <c r="D87" t="s">
        <v>63</v>
      </c>
    </row>
    <row r="88" spans="1:15" x14ac:dyDescent="0.35">
      <c r="A88" t="s">
        <v>59</v>
      </c>
      <c r="B88">
        <v>6</v>
      </c>
      <c r="C88" t="s">
        <v>59</v>
      </c>
      <c r="D88" t="s">
        <v>64</v>
      </c>
    </row>
    <row r="89" spans="1:15" x14ac:dyDescent="0.35">
      <c r="A89" t="s">
        <v>59</v>
      </c>
      <c r="B89">
        <v>7</v>
      </c>
      <c r="C89" t="s">
        <v>59</v>
      </c>
      <c r="D89" t="s">
        <v>65</v>
      </c>
    </row>
    <row r="90" spans="1:15" x14ac:dyDescent="0.35">
      <c r="A90" t="s">
        <v>59</v>
      </c>
      <c r="B90">
        <v>8</v>
      </c>
      <c r="C90" t="s">
        <v>59</v>
      </c>
      <c r="D90" t="s">
        <v>66</v>
      </c>
    </row>
    <row r="91" spans="1:15" x14ac:dyDescent="0.35">
      <c r="A91" t="s">
        <v>59</v>
      </c>
      <c r="B91">
        <v>9</v>
      </c>
      <c r="C91" t="s">
        <v>59</v>
      </c>
      <c r="D91" t="s">
        <v>67</v>
      </c>
    </row>
    <row r="92" spans="1:15" x14ac:dyDescent="0.35">
      <c r="A92" t="s">
        <v>59</v>
      </c>
      <c r="B92">
        <v>10</v>
      </c>
      <c r="C92" t="s">
        <v>59</v>
      </c>
      <c r="D92" t="s">
        <v>68</v>
      </c>
    </row>
    <row r="93" spans="1:15" x14ac:dyDescent="0.35">
      <c r="A93" t="s">
        <v>59</v>
      </c>
      <c r="B93">
        <v>11</v>
      </c>
      <c r="C93" t="s">
        <v>59</v>
      </c>
      <c r="D93" t="s">
        <v>69</v>
      </c>
    </row>
    <row r="94" spans="1:15" x14ac:dyDescent="0.35">
      <c r="A94" t="s">
        <v>70</v>
      </c>
      <c r="B94">
        <v>1</v>
      </c>
      <c r="C94" t="s">
        <v>70</v>
      </c>
      <c r="D94" t="e">
        <f>--size=1000000</f>
        <v>#NAME?</v>
      </c>
    </row>
    <row r="95" spans="1:15" x14ac:dyDescent="0.35">
      <c r="A95" t="s">
        <v>70</v>
      </c>
      <c r="B95">
        <v>2</v>
      </c>
      <c r="C95" t="s">
        <v>70</v>
      </c>
      <c r="D95" t="e">
        <f>--size=2000000</f>
        <v>#NAME?</v>
      </c>
    </row>
    <row r="96" spans="1:15" x14ac:dyDescent="0.35">
      <c r="A96" t="s">
        <v>70</v>
      </c>
      <c r="B96">
        <v>3</v>
      </c>
      <c r="C96" t="s">
        <v>70</v>
      </c>
      <c r="D96" t="e">
        <f>--size=3000000</f>
        <v>#NAME?</v>
      </c>
    </row>
    <row r="97" spans="1:4" x14ac:dyDescent="0.35">
      <c r="A97" t="s">
        <v>70</v>
      </c>
      <c r="B97">
        <v>4</v>
      </c>
      <c r="C97" t="s">
        <v>70</v>
      </c>
      <c r="D97" t="e">
        <f>--size=4000000</f>
        <v>#NAME?</v>
      </c>
    </row>
    <row r="98" spans="1:4" x14ac:dyDescent="0.35">
      <c r="A98" t="s">
        <v>70</v>
      </c>
      <c r="B98">
        <v>5</v>
      </c>
      <c r="C98" t="s">
        <v>70</v>
      </c>
      <c r="D98" t="e">
        <f>--seed=2000</f>
        <v>#NAME?</v>
      </c>
    </row>
    <row r="99" spans="1:4" x14ac:dyDescent="0.35">
      <c r="A99" t="s">
        <v>70</v>
      </c>
      <c r="B99">
        <v>6</v>
      </c>
      <c r="C99" t="s">
        <v>70</v>
      </c>
      <c r="D99" t="e">
        <f>--size=1000000 --seed=2000</f>
        <v>#NAME?</v>
      </c>
    </row>
    <row r="100" spans="1:4" x14ac:dyDescent="0.35">
      <c r="A100" t="s">
        <v>70</v>
      </c>
      <c r="B100">
        <v>7</v>
      </c>
      <c r="C100" t="s">
        <v>70</v>
      </c>
      <c r="D100" t="e">
        <f>--size=2000000 --seed=2000</f>
        <v>#NAME?</v>
      </c>
    </row>
    <row r="101" spans="1:4" x14ac:dyDescent="0.35">
      <c r="A101" t="s">
        <v>70</v>
      </c>
      <c r="B101">
        <v>8</v>
      </c>
      <c r="C101" t="s">
        <v>70</v>
      </c>
      <c r="D101" t="e">
        <f>--size=3000000 --seed=2000</f>
        <v>#NAME?</v>
      </c>
    </row>
    <row r="102" spans="1:4" x14ac:dyDescent="0.35">
      <c r="A102" t="s">
        <v>70</v>
      </c>
      <c r="B102">
        <v>9</v>
      </c>
      <c r="C102" t="s">
        <v>70</v>
      </c>
      <c r="D102" t="e">
        <f>--size=4000000 --seed=2000</f>
        <v>#NAME?</v>
      </c>
    </row>
    <row r="103" spans="1:4" x14ac:dyDescent="0.35">
      <c r="A103" t="s">
        <v>70</v>
      </c>
      <c r="B103">
        <v>10</v>
      </c>
      <c r="C103" t="s">
        <v>70</v>
      </c>
      <c r="D103" t="e">
        <f>--size=2000000 --seed=2000</f>
        <v>#NAME?</v>
      </c>
    </row>
    <row r="104" spans="1:4" x14ac:dyDescent="0.35">
      <c r="A104" t="s">
        <v>70</v>
      </c>
      <c r="B104">
        <v>11</v>
      </c>
      <c r="C104" t="s">
        <v>70</v>
      </c>
      <c r="D104" t="e">
        <f>--size=2000000 --seed=2000 --loop-step=2000</f>
        <v>#NAME?</v>
      </c>
    </row>
    <row r="105" spans="1:4" x14ac:dyDescent="0.35">
      <c r="A105" t="s">
        <v>70</v>
      </c>
      <c r="B105">
        <v>12</v>
      </c>
      <c r="C105" t="s">
        <v>70</v>
      </c>
      <c r="D105" t="e">
        <f>--size=2000000 --seed=2000 --loop-step=1000</f>
        <v>#NAME?</v>
      </c>
    </row>
    <row r="106" spans="1:4" x14ac:dyDescent="0.35">
      <c r="A106" t="s">
        <v>70</v>
      </c>
      <c r="B106">
        <v>13</v>
      </c>
      <c r="C106" t="s">
        <v>70</v>
      </c>
      <c r="D106" t="e">
        <f>--size=2000000 --seed=2000 --loop-step=3000</f>
        <v>#NAME?</v>
      </c>
    </row>
    <row r="107" spans="1:4" x14ac:dyDescent="0.35">
      <c r="A107" t="s">
        <v>71</v>
      </c>
      <c r="B107">
        <v>1</v>
      </c>
      <c r="C107" t="s">
        <v>71</v>
      </c>
      <c r="D107">
        <v>256</v>
      </c>
    </row>
    <row r="108" spans="1:4" x14ac:dyDescent="0.35">
      <c r="A108" t="s">
        <v>71</v>
      </c>
      <c r="B108">
        <v>2</v>
      </c>
      <c r="C108" t="s">
        <v>71</v>
      </c>
      <c r="D108">
        <v>128</v>
      </c>
    </row>
    <row r="109" spans="1:4" x14ac:dyDescent="0.35">
      <c r="A109" t="s">
        <v>71</v>
      </c>
      <c r="B109">
        <v>3</v>
      </c>
      <c r="C109" t="s">
        <v>71</v>
      </c>
      <c r="D109">
        <v>512</v>
      </c>
    </row>
    <row r="110" spans="1:4" x14ac:dyDescent="0.35">
      <c r="A110" t="s">
        <v>71</v>
      </c>
      <c r="B110">
        <v>4</v>
      </c>
      <c r="C110" t="s">
        <v>71</v>
      </c>
      <c r="D110">
        <v>1024</v>
      </c>
    </row>
    <row r="111" spans="1:4" x14ac:dyDescent="0.35">
      <c r="A111" t="s">
        <v>71</v>
      </c>
      <c r="B111">
        <v>5</v>
      </c>
      <c r="C111" t="s">
        <v>71</v>
      </c>
      <c r="D111">
        <v>2048</v>
      </c>
    </row>
    <row r="112" spans="1:4" x14ac:dyDescent="0.35">
      <c r="A112" t="s">
        <v>71</v>
      </c>
      <c r="B112">
        <v>6</v>
      </c>
      <c r="C112" t="s">
        <v>71</v>
      </c>
      <c r="D112">
        <v>300</v>
      </c>
    </row>
    <row r="113" spans="1:4" x14ac:dyDescent="0.35">
      <c r="A113" t="s">
        <v>71</v>
      </c>
      <c r="B113">
        <v>7</v>
      </c>
      <c r="C113" t="s">
        <v>71</v>
      </c>
      <c r="D113">
        <v>400</v>
      </c>
    </row>
    <row r="114" spans="1:4" x14ac:dyDescent="0.35">
      <c r="A114" t="s">
        <v>71</v>
      </c>
      <c r="B114">
        <v>8</v>
      </c>
      <c r="C114" t="s">
        <v>71</v>
      </c>
      <c r="D114">
        <v>500</v>
      </c>
    </row>
    <row r="115" spans="1:4" x14ac:dyDescent="0.35">
      <c r="A115" t="s">
        <v>71</v>
      </c>
      <c r="B115">
        <v>9</v>
      </c>
      <c r="C115" t="s">
        <v>71</v>
      </c>
      <c r="D115">
        <v>600</v>
      </c>
    </row>
    <row r="116" spans="1:4" x14ac:dyDescent="0.35">
      <c r="A116" t="s">
        <v>71</v>
      </c>
      <c r="B116">
        <v>10</v>
      </c>
      <c r="C116" t="s">
        <v>71</v>
      </c>
      <c r="D116">
        <v>700</v>
      </c>
    </row>
    <row r="117" spans="1:4" x14ac:dyDescent="0.35">
      <c r="A117" t="s">
        <v>71</v>
      </c>
      <c r="B117">
        <v>11</v>
      </c>
      <c r="C117" t="s">
        <v>71</v>
      </c>
      <c r="D117">
        <v>800</v>
      </c>
    </row>
    <row r="118" spans="1:4" x14ac:dyDescent="0.35">
      <c r="A118" t="s">
        <v>72</v>
      </c>
      <c r="B118">
        <v>1</v>
      </c>
      <c r="C118" t="s">
        <v>72</v>
      </c>
      <c r="D118" t="e">
        <f>-matrix-size=1024</f>
        <v>#NAME?</v>
      </c>
    </row>
    <row r="119" spans="1:4" x14ac:dyDescent="0.35">
      <c r="A119" t="s">
        <v>72</v>
      </c>
      <c r="B119">
        <v>2</v>
      </c>
      <c r="C119" t="s">
        <v>72</v>
      </c>
      <c r="D119" t="e">
        <f>-matrix-size=2048</f>
        <v>#NAME?</v>
      </c>
    </row>
    <row r="120" spans="1:4" x14ac:dyDescent="0.35">
      <c r="A120" t="s">
        <v>72</v>
      </c>
      <c r="B120">
        <v>3</v>
      </c>
      <c r="C120" t="s">
        <v>72</v>
      </c>
      <c r="D120" t="e">
        <f>-matrix-size=4096</f>
        <v>#NAME?</v>
      </c>
    </row>
    <row r="121" spans="1:4" x14ac:dyDescent="0.35">
      <c r="A121" t="s">
        <v>72</v>
      </c>
      <c r="B121">
        <v>4</v>
      </c>
      <c r="C121" t="s">
        <v>72</v>
      </c>
      <c r="D121" t="e">
        <f>-matrix-size=10000</f>
        <v>#NAME?</v>
      </c>
    </row>
    <row r="122" spans="1:4" x14ac:dyDescent="0.35">
      <c r="A122" t="s">
        <v>72</v>
      </c>
      <c r="B122">
        <v>5</v>
      </c>
      <c r="C122" t="s">
        <v>72</v>
      </c>
      <c r="D122" t="e">
        <f>-matrix-size=3072</f>
        <v>#NAME?</v>
      </c>
    </row>
    <row r="123" spans="1:4" x14ac:dyDescent="0.35">
      <c r="A123" t="s">
        <v>72</v>
      </c>
      <c r="B123">
        <v>6</v>
      </c>
      <c r="C123" t="s">
        <v>72</v>
      </c>
      <c r="D123" t="e">
        <f>-matrix-size=5120</f>
        <v>#NAME?</v>
      </c>
    </row>
    <row r="124" spans="1:4" x14ac:dyDescent="0.35">
      <c r="A124" t="s">
        <v>72</v>
      </c>
      <c r="B124">
        <v>7</v>
      </c>
      <c r="C124" t="s">
        <v>72</v>
      </c>
      <c r="D124" t="e">
        <f>-matrix-size=6144</f>
        <v>#NAME?</v>
      </c>
    </row>
    <row r="125" spans="1:4" x14ac:dyDescent="0.35">
      <c r="A125" t="s">
        <v>72</v>
      </c>
      <c r="B125">
        <v>8</v>
      </c>
      <c r="C125" t="s">
        <v>72</v>
      </c>
      <c r="D125" t="e">
        <f>-matrix-size=7168</f>
        <v>#NAME?</v>
      </c>
    </row>
    <row r="126" spans="1:4" x14ac:dyDescent="0.35">
      <c r="A126" t="s">
        <v>72</v>
      </c>
      <c r="B126">
        <v>9</v>
      </c>
      <c r="C126" t="s">
        <v>72</v>
      </c>
      <c r="D126" t="e">
        <f>-matrix-size=8192</f>
        <v>#NAME?</v>
      </c>
    </row>
    <row r="127" spans="1:4" x14ac:dyDescent="0.35">
      <c r="A127" t="s">
        <v>72</v>
      </c>
      <c r="B127">
        <v>10</v>
      </c>
      <c r="C127" t="s">
        <v>72</v>
      </c>
      <c r="D127" t="e">
        <f>-matrix-size=10000</f>
        <v>#NAME?</v>
      </c>
    </row>
    <row r="128" spans="1:4" x14ac:dyDescent="0.35">
      <c r="A128" t="s">
        <v>72</v>
      </c>
      <c r="B128">
        <v>11</v>
      </c>
      <c r="C128" t="s">
        <v>72</v>
      </c>
      <c r="D128" t="e">
        <f>-matrix-size=3072</f>
        <v>#NAME?</v>
      </c>
    </row>
    <row r="129" spans="1:4" x14ac:dyDescent="0.35">
      <c r="A129" t="s">
        <v>73</v>
      </c>
      <c r="B129">
        <v>1</v>
      </c>
      <c r="C129" t="s">
        <v>73</v>
      </c>
      <c r="D129">
        <v>1024</v>
      </c>
    </row>
    <row r="130" spans="1:4" x14ac:dyDescent="0.35">
      <c r="A130" t="s">
        <v>73</v>
      </c>
      <c r="B130">
        <v>2</v>
      </c>
      <c r="C130" t="s">
        <v>73</v>
      </c>
      <c r="D130">
        <v>2048</v>
      </c>
    </row>
    <row r="131" spans="1:4" x14ac:dyDescent="0.35">
      <c r="A131" t="s">
        <v>73</v>
      </c>
      <c r="B131">
        <v>3</v>
      </c>
      <c r="C131" t="s">
        <v>73</v>
      </c>
      <c r="D131">
        <v>3072</v>
      </c>
    </row>
    <row r="132" spans="1:4" x14ac:dyDescent="0.35">
      <c r="A132" t="s">
        <v>73</v>
      </c>
      <c r="B132">
        <v>4</v>
      </c>
      <c r="C132" t="s">
        <v>73</v>
      </c>
      <c r="D132">
        <v>4096</v>
      </c>
    </row>
    <row r="133" spans="1:4" x14ac:dyDescent="0.35">
      <c r="A133" t="s">
        <v>73</v>
      </c>
      <c r="B133">
        <v>5</v>
      </c>
      <c r="C133" t="s">
        <v>73</v>
      </c>
      <c r="D133">
        <v>5120</v>
      </c>
    </row>
    <row r="134" spans="1:4" x14ac:dyDescent="0.35">
      <c r="A134" t="s">
        <v>73</v>
      </c>
      <c r="B134">
        <v>6</v>
      </c>
      <c r="C134" t="s">
        <v>73</v>
      </c>
      <c r="D134">
        <v>6144</v>
      </c>
    </row>
    <row r="135" spans="1:4" x14ac:dyDescent="0.35">
      <c r="A135" t="s">
        <v>73</v>
      </c>
      <c r="B135">
        <v>7</v>
      </c>
      <c r="C135" t="s">
        <v>73</v>
      </c>
      <c r="D135">
        <v>7168</v>
      </c>
    </row>
    <row r="136" spans="1:4" x14ac:dyDescent="0.35">
      <c r="A136" t="s">
        <v>73</v>
      </c>
      <c r="B136">
        <v>8</v>
      </c>
      <c r="C136" t="s">
        <v>73</v>
      </c>
      <c r="D136">
        <v>8192</v>
      </c>
    </row>
    <row r="137" spans="1:4" x14ac:dyDescent="0.35">
      <c r="A137" t="s">
        <v>73</v>
      </c>
      <c r="B137">
        <v>9</v>
      </c>
      <c r="C137" t="s">
        <v>73</v>
      </c>
      <c r="D137">
        <v>9216</v>
      </c>
    </row>
    <row r="138" spans="1:4" x14ac:dyDescent="0.35">
      <c r="A138" t="s">
        <v>73</v>
      </c>
      <c r="B138">
        <v>10</v>
      </c>
      <c r="C138" t="s">
        <v>73</v>
      </c>
      <c r="D138">
        <v>10240</v>
      </c>
    </row>
    <row r="139" spans="1:4" x14ac:dyDescent="0.35">
      <c r="A139" t="s">
        <v>74</v>
      </c>
      <c r="B139">
        <v>1</v>
      </c>
      <c r="C139" t="s">
        <v>75</v>
      </c>
      <c r="D139">
        <v>1048576</v>
      </c>
    </row>
    <row r="140" spans="1:4" x14ac:dyDescent="0.35">
      <c r="A140" t="s">
        <v>74</v>
      </c>
      <c r="B140">
        <v>2</v>
      </c>
      <c r="C140" t="s">
        <v>75</v>
      </c>
      <c r="D140">
        <v>2048576</v>
      </c>
    </row>
    <row r="141" spans="1:4" x14ac:dyDescent="0.35">
      <c r="A141" t="s">
        <v>74</v>
      </c>
      <c r="B141">
        <v>3</v>
      </c>
      <c r="C141" t="s">
        <v>75</v>
      </c>
      <c r="D141">
        <v>3048576</v>
      </c>
    </row>
    <row r="142" spans="1:4" x14ac:dyDescent="0.35">
      <c r="A142" t="s">
        <v>74</v>
      </c>
      <c r="B142">
        <v>4</v>
      </c>
      <c r="C142" t="s">
        <v>75</v>
      </c>
      <c r="D142">
        <v>4048576</v>
      </c>
    </row>
    <row r="143" spans="1:4" x14ac:dyDescent="0.35">
      <c r="A143" t="s">
        <v>74</v>
      </c>
      <c r="B143">
        <v>5</v>
      </c>
      <c r="C143" t="s">
        <v>75</v>
      </c>
      <c r="D143">
        <v>5048576</v>
      </c>
    </row>
    <row r="144" spans="1:4" x14ac:dyDescent="0.35">
      <c r="A144" t="s">
        <v>74</v>
      </c>
      <c r="B144">
        <v>6</v>
      </c>
      <c r="C144" t="s">
        <v>75</v>
      </c>
      <c r="D144">
        <v>6048576</v>
      </c>
    </row>
    <row r="145" spans="1:4" x14ac:dyDescent="0.35">
      <c r="A145" t="s">
        <v>74</v>
      </c>
      <c r="B145">
        <v>7</v>
      </c>
      <c r="C145" t="s">
        <v>75</v>
      </c>
      <c r="D145">
        <v>7048576</v>
      </c>
    </row>
    <row r="146" spans="1:4" x14ac:dyDescent="0.35">
      <c r="A146" t="s">
        <v>74</v>
      </c>
      <c r="B146">
        <v>8</v>
      </c>
      <c r="C146" t="s">
        <v>75</v>
      </c>
      <c r="D146">
        <v>8048576</v>
      </c>
    </row>
    <row r="147" spans="1:4" x14ac:dyDescent="0.35">
      <c r="A147" t="s">
        <v>74</v>
      </c>
      <c r="B147">
        <v>9</v>
      </c>
      <c r="C147" t="s">
        <v>75</v>
      </c>
      <c r="D147">
        <v>9048576</v>
      </c>
    </row>
    <row r="148" spans="1:4" x14ac:dyDescent="0.35">
      <c r="A148" t="s">
        <v>74</v>
      </c>
      <c r="B148">
        <v>10</v>
      </c>
      <c r="C148" t="s">
        <v>75</v>
      </c>
      <c r="D148">
        <v>10048576</v>
      </c>
    </row>
    <row r="149" spans="1:4" x14ac:dyDescent="0.35">
      <c r="A149" t="s">
        <v>76</v>
      </c>
      <c r="B149">
        <v>1</v>
      </c>
      <c r="C149" t="s">
        <v>76</v>
      </c>
      <c r="D149" t="s">
        <v>77</v>
      </c>
    </row>
    <row r="150" spans="1:4" x14ac:dyDescent="0.35">
      <c r="A150" t="s">
        <v>76</v>
      </c>
      <c r="B150">
        <v>2</v>
      </c>
      <c r="C150" t="s">
        <v>76</v>
      </c>
      <c r="D150" t="s">
        <v>78</v>
      </c>
    </row>
    <row r="151" spans="1:4" x14ac:dyDescent="0.35">
      <c r="A151" t="s">
        <v>76</v>
      </c>
      <c r="B151">
        <v>3</v>
      </c>
      <c r="C151" t="s">
        <v>76</v>
      </c>
      <c r="D151" t="s">
        <v>79</v>
      </c>
    </row>
    <row r="152" spans="1:4" x14ac:dyDescent="0.35">
      <c r="A152" t="s">
        <v>80</v>
      </c>
      <c r="B152">
        <v>1</v>
      </c>
      <c r="C152" t="s">
        <v>80</v>
      </c>
      <c r="D152">
        <v>1000</v>
      </c>
    </row>
    <row r="153" spans="1:4" x14ac:dyDescent="0.35">
      <c r="A153" t="s">
        <v>80</v>
      </c>
      <c r="B153">
        <v>2</v>
      </c>
      <c r="C153" t="s">
        <v>80</v>
      </c>
      <c r="D153">
        <v>2000</v>
      </c>
    </row>
    <row r="154" spans="1:4" x14ac:dyDescent="0.35">
      <c r="A154" t="s">
        <v>80</v>
      </c>
      <c r="B154">
        <v>4</v>
      </c>
      <c r="C154" t="s">
        <v>80</v>
      </c>
      <c r="D154">
        <v>4000</v>
      </c>
    </row>
    <row r="155" spans="1:4" x14ac:dyDescent="0.35">
      <c r="A155" t="s">
        <v>80</v>
      </c>
      <c r="B155">
        <v>8</v>
      </c>
      <c r="C155" t="s">
        <v>80</v>
      </c>
      <c r="D155">
        <v>8000</v>
      </c>
    </row>
    <row r="156" spans="1:4" x14ac:dyDescent="0.35">
      <c r="A156" t="s">
        <v>81</v>
      </c>
      <c r="B156">
        <v>1</v>
      </c>
      <c r="C156" t="s">
        <v>81</v>
      </c>
      <c r="D156">
        <v>3072</v>
      </c>
    </row>
    <row r="157" spans="1:4" x14ac:dyDescent="0.35">
      <c r="A157" t="s">
        <v>81</v>
      </c>
      <c r="B157">
        <v>2</v>
      </c>
      <c r="C157" t="s">
        <v>81</v>
      </c>
      <c r="D157">
        <v>4096</v>
      </c>
    </row>
    <row r="158" spans="1:4" x14ac:dyDescent="0.35">
      <c r="A158" t="s">
        <v>81</v>
      </c>
      <c r="B158">
        <v>3</v>
      </c>
      <c r="C158" t="s">
        <v>81</v>
      </c>
      <c r="D158">
        <v>5120</v>
      </c>
    </row>
    <row r="159" spans="1:4" x14ac:dyDescent="0.35">
      <c r="A159" t="s">
        <v>81</v>
      </c>
      <c r="B159">
        <v>4</v>
      </c>
      <c r="C159" t="s">
        <v>81</v>
      </c>
      <c r="D159">
        <v>6144</v>
      </c>
    </row>
    <row r="160" spans="1:4" x14ac:dyDescent="0.35">
      <c r="A160" t="s">
        <v>81</v>
      </c>
      <c r="B160">
        <v>5</v>
      </c>
      <c r="C160" t="s">
        <v>81</v>
      </c>
      <c r="D160">
        <v>7168</v>
      </c>
    </row>
    <row r="161" spans="1:4" x14ac:dyDescent="0.35">
      <c r="A161" t="s">
        <v>81</v>
      </c>
      <c r="B161">
        <v>6</v>
      </c>
      <c r="C161" t="s">
        <v>81</v>
      </c>
      <c r="D161">
        <v>8192</v>
      </c>
    </row>
    <row r="162" spans="1:4" x14ac:dyDescent="0.35">
      <c r="A162" t="s">
        <v>81</v>
      </c>
      <c r="B162">
        <v>7</v>
      </c>
      <c r="C162" t="s">
        <v>81</v>
      </c>
      <c r="D162">
        <v>9216</v>
      </c>
    </row>
    <row r="163" spans="1:4" x14ac:dyDescent="0.35">
      <c r="A163" t="s">
        <v>81</v>
      </c>
      <c r="B163">
        <v>8</v>
      </c>
      <c r="C163" t="s">
        <v>81</v>
      </c>
      <c r="D163">
        <v>10240</v>
      </c>
    </row>
    <row r="164" spans="1:4" x14ac:dyDescent="0.35">
      <c r="A164" t="s">
        <v>81</v>
      </c>
      <c r="B164">
        <v>9</v>
      </c>
      <c r="C164" t="s">
        <v>81</v>
      </c>
      <c r="D164">
        <v>20480</v>
      </c>
    </row>
    <row r="165" spans="1:4" x14ac:dyDescent="0.35">
      <c r="A165" t="s">
        <v>82</v>
      </c>
      <c r="B165">
        <v>1</v>
      </c>
      <c r="C165" t="s">
        <v>83</v>
      </c>
    </row>
    <row r="166" spans="1:4" x14ac:dyDescent="0.35">
      <c r="A166" t="s">
        <v>82</v>
      </c>
      <c r="B166">
        <v>2</v>
      </c>
      <c r="C166" t="s">
        <v>84</v>
      </c>
    </row>
    <row r="167" spans="1:4" x14ac:dyDescent="0.35">
      <c r="A167" t="s">
        <v>82</v>
      </c>
      <c r="B167">
        <v>3</v>
      </c>
      <c r="C167" t="s">
        <v>85</v>
      </c>
    </row>
    <row r="168" spans="1:4" x14ac:dyDescent="0.35">
      <c r="A168" t="s">
        <v>82</v>
      </c>
      <c r="B168">
        <v>4</v>
      </c>
      <c r="C168" t="s">
        <v>86</v>
      </c>
    </row>
    <row r="169" spans="1:4" x14ac:dyDescent="0.35">
      <c r="A169" t="s">
        <v>82</v>
      </c>
      <c r="B169">
        <v>5</v>
      </c>
      <c r="C169" t="s">
        <v>87</v>
      </c>
    </row>
    <row r="170" spans="1:4" x14ac:dyDescent="0.35">
      <c r="A170" t="s">
        <v>82</v>
      </c>
      <c r="B170">
        <v>6</v>
      </c>
      <c r="C170" t="s">
        <v>88</v>
      </c>
    </row>
    <row r="171" spans="1:4" x14ac:dyDescent="0.35">
      <c r="A171" t="s">
        <v>82</v>
      </c>
      <c r="B171">
        <v>7</v>
      </c>
      <c r="C171" t="s">
        <v>89</v>
      </c>
    </row>
    <row r="172" spans="1:4" x14ac:dyDescent="0.35">
      <c r="A172" t="s">
        <v>82</v>
      </c>
      <c r="B172">
        <v>8</v>
      </c>
      <c r="C172" t="s">
        <v>90</v>
      </c>
    </row>
    <row r="173" spans="1:4" x14ac:dyDescent="0.35">
      <c r="A173" t="s">
        <v>82</v>
      </c>
      <c r="B173">
        <v>9</v>
      </c>
      <c r="C173" t="s">
        <v>91</v>
      </c>
    </row>
    <row r="174" spans="1:4" x14ac:dyDescent="0.35">
      <c r="A174" t="s">
        <v>82</v>
      </c>
      <c r="B174">
        <v>10</v>
      </c>
      <c r="C174" t="s">
        <v>92</v>
      </c>
    </row>
    <row r="175" spans="1:4" x14ac:dyDescent="0.35">
      <c r="A175" t="s">
        <v>93</v>
      </c>
      <c r="B175">
        <v>1</v>
      </c>
      <c r="C175" t="s">
        <v>93</v>
      </c>
      <c r="D175">
        <v>100000</v>
      </c>
    </row>
    <row r="176" spans="1:4" x14ac:dyDescent="0.35">
      <c r="A176" t="s">
        <v>93</v>
      </c>
      <c r="B176">
        <v>2</v>
      </c>
      <c r="C176" t="s">
        <v>93</v>
      </c>
      <c r="D176">
        <v>200000</v>
      </c>
    </row>
    <row r="177" spans="1:4" x14ac:dyDescent="0.35">
      <c r="A177" t="s">
        <v>93</v>
      </c>
      <c r="B177">
        <v>3</v>
      </c>
      <c r="C177" t="s">
        <v>93</v>
      </c>
      <c r="D177">
        <v>300000</v>
      </c>
    </row>
    <row r="178" spans="1:4" x14ac:dyDescent="0.35">
      <c r="A178" t="s">
        <v>93</v>
      </c>
      <c r="B178">
        <v>4</v>
      </c>
      <c r="C178" t="s">
        <v>93</v>
      </c>
      <c r="D178">
        <v>400000</v>
      </c>
    </row>
    <row r="179" spans="1:4" x14ac:dyDescent="0.35">
      <c r="A179" t="s">
        <v>93</v>
      </c>
      <c r="B179">
        <v>5</v>
      </c>
      <c r="C179" t="s">
        <v>93</v>
      </c>
      <c r="D179">
        <v>500000</v>
      </c>
    </row>
    <row r="180" spans="1:4" x14ac:dyDescent="0.35">
      <c r="A180" t="s">
        <v>93</v>
      </c>
      <c r="B180">
        <v>6</v>
      </c>
      <c r="C180" t="s">
        <v>93</v>
      </c>
      <c r="D180">
        <v>600000</v>
      </c>
    </row>
    <row r="181" spans="1:4" x14ac:dyDescent="0.35">
      <c r="A181" t="s">
        <v>93</v>
      </c>
      <c r="B181">
        <v>7</v>
      </c>
      <c r="C181" t="s">
        <v>93</v>
      </c>
      <c r="D181">
        <v>700000</v>
      </c>
    </row>
    <row r="182" spans="1:4" x14ac:dyDescent="0.35">
      <c r="A182" t="s">
        <v>93</v>
      </c>
      <c r="B182">
        <v>8</v>
      </c>
      <c r="C182" t="s">
        <v>93</v>
      </c>
      <c r="D182">
        <v>800000</v>
      </c>
    </row>
    <row r="183" spans="1:4" x14ac:dyDescent="0.35">
      <c r="A183" t="s">
        <v>93</v>
      </c>
      <c r="B183">
        <v>9</v>
      </c>
      <c r="C183" t="s">
        <v>93</v>
      </c>
      <c r="D183">
        <v>900000</v>
      </c>
    </row>
    <row r="184" spans="1:4" x14ac:dyDescent="0.35">
      <c r="A184" t="s">
        <v>93</v>
      </c>
      <c r="B184">
        <v>10</v>
      </c>
      <c r="C184" t="s">
        <v>93</v>
      </c>
      <c r="D184">
        <v>1000000</v>
      </c>
    </row>
    <row r="185" spans="1:4" x14ac:dyDescent="0.35">
      <c r="A185" t="s">
        <v>94</v>
      </c>
      <c r="B185">
        <v>1</v>
      </c>
      <c r="C185" t="s">
        <v>94</v>
      </c>
      <c r="D185" t="s">
        <v>95</v>
      </c>
    </row>
    <row r="186" spans="1:4" x14ac:dyDescent="0.35">
      <c r="A186" t="s">
        <v>94</v>
      </c>
      <c r="B186">
        <v>2</v>
      </c>
      <c r="C186" t="s">
        <v>94</v>
      </c>
      <c r="D186" t="s">
        <v>96</v>
      </c>
    </row>
    <row r="187" spans="1:4" x14ac:dyDescent="0.35">
      <c r="A187" t="s">
        <v>97</v>
      </c>
      <c r="B187">
        <v>1</v>
      </c>
      <c r="C187" t="s">
        <v>97</v>
      </c>
      <c r="D187" t="s">
        <v>98</v>
      </c>
    </row>
    <row r="188" spans="1:4" x14ac:dyDescent="0.35">
      <c r="A188" t="s">
        <v>97</v>
      </c>
      <c r="B188">
        <v>2</v>
      </c>
      <c r="C188" t="s">
        <v>97</v>
      </c>
      <c r="D188" t="s">
        <v>99</v>
      </c>
    </row>
    <row r="189" spans="1:4" x14ac:dyDescent="0.35">
      <c r="A189" t="s">
        <v>97</v>
      </c>
      <c r="B189">
        <v>3</v>
      </c>
      <c r="C189" t="s">
        <v>97</v>
      </c>
      <c r="D189" t="s">
        <v>100</v>
      </c>
    </row>
    <row r="190" spans="1:4" x14ac:dyDescent="0.35">
      <c r="A190" t="s">
        <v>97</v>
      </c>
      <c r="B190">
        <v>4</v>
      </c>
      <c r="C190" t="s">
        <v>97</v>
      </c>
      <c r="D190" t="s">
        <v>101</v>
      </c>
    </row>
    <row r="191" spans="1:4" x14ac:dyDescent="0.35">
      <c r="A191" t="s">
        <v>97</v>
      </c>
      <c r="B191">
        <v>5</v>
      </c>
      <c r="C191" t="s">
        <v>97</v>
      </c>
      <c r="D191" t="s">
        <v>102</v>
      </c>
    </row>
    <row r="192" spans="1:4" x14ac:dyDescent="0.35">
      <c r="A192" t="s">
        <v>97</v>
      </c>
      <c r="B192">
        <v>6</v>
      </c>
      <c r="C192" t="s">
        <v>97</v>
      </c>
      <c r="D192" t="s">
        <v>103</v>
      </c>
    </row>
    <row r="193" spans="1:4" x14ac:dyDescent="0.35">
      <c r="A193" t="s">
        <v>97</v>
      </c>
      <c r="B193">
        <v>7</v>
      </c>
      <c r="C193" t="s">
        <v>97</v>
      </c>
      <c r="D193" t="s">
        <v>104</v>
      </c>
    </row>
    <row r="194" spans="1:4" x14ac:dyDescent="0.35">
      <c r="A194" t="s">
        <v>97</v>
      </c>
      <c r="B194">
        <v>8</v>
      </c>
      <c r="C194" t="s">
        <v>97</v>
      </c>
      <c r="D194" t="s">
        <v>105</v>
      </c>
    </row>
    <row r="195" spans="1:4" x14ac:dyDescent="0.35">
      <c r="A195" t="s">
        <v>97</v>
      </c>
      <c r="B195">
        <v>9</v>
      </c>
      <c r="C195" t="s">
        <v>97</v>
      </c>
      <c r="D195" t="s">
        <v>106</v>
      </c>
    </row>
    <row r="196" spans="1:4" x14ac:dyDescent="0.35">
      <c r="A196" t="s">
        <v>97</v>
      </c>
      <c r="B196">
        <v>10</v>
      </c>
      <c r="C196" t="s">
        <v>97</v>
      </c>
      <c r="D196" t="s">
        <v>107</v>
      </c>
    </row>
    <row r="197" spans="1:4" x14ac:dyDescent="0.35">
      <c r="A197" t="s">
        <v>108</v>
      </c>
      <c r="B197">
        <v>1</v>
      </c>
      <c r="C197" t="s">
        <v>108</v>
      </c>
      <c r="D197" t="s">
        <v>109</v>
      </c>
    </row>
    <row r="198" spans="1:4" x14ac:dyDescent="0.35">
      <c r="A198" t="s">
        <v>108</v>
      </c>
      <c r="B198">
        <v>2</v>
      </c>
      <c r="C198" t="s">
        <v>108</v>
      </c>
      <c r="D198" t="s">
        <v>110</v>
      </c>
    </row>
    <row r="199" spans="1:4" x14ac:dyDescent="0.35">
      <c r="A199" t="s">
        <v>108</v>
      </c>
      <c r="B199">
        <v>3</v>
      </c>
      <c r="C199" t="s">
        <v>108</v>
      </c>
      <c r="D199" t="s">
        <v>111</v>
      </c>
    </row>
    <row r="200" spans="1:4" x14ac:dyDescent="0.35">
      <c r="A200" t="s">
        <v>108</v>
      </c>
      <c r="B200">
        <v>4</v>
      </c>
      <c r="C200" t="s">
        <v>108</v>
      </c>
      <c r="D200" t="s">
        <v>112</v>
      </c>
    </row>
    <row r="201" spans="1:4" x14ac:dyDescent="0.35">
      <c r="A201" t="s">
        <v>108</v>
      </c>
      <c r="B201">
        <v>5</v>
      </c>
      <c r="C201" t="s">
        <v>108</v>
      </c>
      <c r="D201" t="s">
        <v>113</v>
      </c>
    </row>
    <row r="202" spans="1:4" x14ac:dyDescent="0.35">
      <c r="A202" t="s">
        <v>108</v>
      </c>
      <c r="B202">
        <v>6</v>
      </c>
      <c r="C202" t="s">
        <v>108</v>
      </c>
      <c r="D202" t="s">
        <v>114</v>
      </c>
    </row>
    <row r="203" spans="1:4" x14ac:dyDescent="0.35">
      <c r="A203" t="s">
        <v>108</v>
      </c>
      <c r="B203">
        <v>7</v>
      </c>
      <c r="C203" t="s">
        <v>108</v>
      </c>
      <c r="D203" t="s">
        <v>115</v>
      </c>
    </row>
    <row r="204" spans="1:4" x14ac:dyDescent="0.35">
      <c r="A204" t="s">
        <v>108</v>
      </c>
      <c r="B204">
        <v>8</v>
      </c>
      <c r="C204" t="s">
        <v>108</v>
      </c>
      <c r="D204" t="s">
        <v>116</v>
      </c>
    </row>
    <row r="205" spans="1:4" x14ac:dyDescent="0.35">
      <c r="A205" t="s">
        <v>108</v>
      </c>
      <c r="B205">
        <v>9</v>
      </c>
      <c r="C205" t="s">
        <v>108</v>
      </c>
      <c r="D205" t="s">
        <v>117</v>
      </c>
    </row>
    <row r="206" spans="1:4" x14ac:dyDescent="0.35">
      <c r="A206" t="s">
        <v>108</v>
      </c>
      <c r="B206">
        <v>10</v>
      </c>
      <c r="C206" t="s">
        <v>108</v>
      </c>
      <c r="D206" t="s">
        <v>118</v>
      </c>
    </row>
    <row r="207" spans="1:4" x14ac:dyDescent="0.35">
      <c r="A207" t="s">
        <v>108</v>
      </c>
      <c r="B207">
        <v>11</v>
      </c>
      <c r="C207" t="s">
        <v>108</v>
      </c>
      <c r="D207" t="s">
        <v>119</v>
      </c>
    </row>
    <row r="208" spans="1:4" x14ac:dyDescent="0.35">
      <c r="A208" t="s">
        <v>120</v>
      </c>
      <c r="B208">
        <v>1</v>
      </c>
      <c r="C208" t="s">
        <v>120</v>
      </c>
      <c r="D208" t="s">
        <v>121</v>
      </c>
    </row>
    <row r="209" spans="1:4" x14ac:dyDescent="0.35">
      <c r="A209" t="s">
        <v>120</v>
      </c>
      <c r="B209">
        <v>2</v>
      </c>
      <c r="C209" t="s">
        <v>120</v>
      </c>
      <c r="D209" t="s">
        <v>122</v>
      </c>
    </row>
    <row r="210" spans="1:4" x14ac:dyDescent="0.35">
      <c r="A210" t="s">
        <v>120</v>
      </c>
      <c r="B210">
        <v>3</v>
      </c>
      <c r="C210" t="s">
        <v>120</v>
      </c>
      <c r="D210" t="s">
        <v>123</v>
      </c>
    </row>
    <row r="211" spans="1:4" x14ac:dyDescent="0.35">
      <c r="A211" t="s">
        <v>124</v>
      </c>
      <c r="B211">
        <v>1</v>
      </c>
      <c r="C211" t="s">
        <v>124</v>
      </c>
      <c r="D211" t="s">
        <v>125</v>
      </c>
    </row>
    <row r="212" spans="1:4" x14ac:dyDescent="0.35">
      <c r="A212" t="s">
        <v>124</v>
      </c>
      <c r="B212">
        <v>2</v>
      </c>
      <c r="C212" t="s">
        <v>124</v>
      </c>
      <c r="D212" t="s">
        <v>126</v>
      </c>
    </row>
    <row r="213" spans="1:4" x14ac:dyDescent="0.35">
      <c r="A213" t="s">
        <v>124</v>
      </c>
      <c r="B213">
        <v>3</v>
      </c>
      <c r="C213" t="s">
        <v>124</v>
      </c>
      <c r="D213" t="s">
        <v>127</v>
      </c>
    </row>
    <row r="214" spans="1:4" x14ac:dyDescent="0.35">
      <c r="A214" t="s">
        <v>124</v>
      </c>
      <c r="B214">
        <v>4</v>
      </c>
      <c r="C214" t="s">
        <v>124</v>
      </c>
      <c r="D214" t="s">
        <v>128</v>
      </c>
    </row>
    <row r="215" spans="1:4" x14ac:dyDescent="0.35">
      <c r="A215" t="s">
        <v>124</v>
      </c>
      <c r="B215">
        <v>5</v>
      </c>
      <c r="C215" t="s">
        <v>124</v>
      </c>
      <c r="D215" t="s">
        <v>129</v>
      </c>
    </row>
    <row r="216" spans="1:4" x14ac:dyDescent="0.35">
      <c r="A216" t="s">
        <v>124</v>
      </c>
      <c r="B216">
        <v>6</v>
      </c>
      <c r="C216" t="s">
        <v>124</v>
      </c>
      <c r="D216" t="s">
        <v>130</v>
      </c>
    </row>
    <row r="217" spans="1:4" x14ac:dyDescent="0.35">
      <c r="A217" t="s">
        <v>124</v>
      </c>
      <c r="B217">
        <v>7</v>
      </c>
      <c r="C217" t="s">
        <v>124</v>
      </c>
      <c r="D217" t="s">
        <v>131</v>
      </c>
    </row>
    <row r="218" spans="1:4" x14ac:dyDescent="0.35">
      <c r="A218" t="s">
        <v>124</v>
      </c>
      <c r="B218">
        <v>8</v>
      </c>
      <c r="C218" t="s">
        <v>124</v>
      </c>
      <c r="D218" t="s">
        <v>132</v>
      </c>
    </row>
    <row r="219" spans="1:4" x14ac:dyDescent="0.35">
      <c r="A219" t="s">
        <v>124</v>
      </c>
      <c r="B219">
        <v>9</v>
      </c>
      <c r="C219" t="s">
        <v>124</v>
      </c>
      <c r="D219" t="s">
        <v>133</v>
      </c>
    </row>
    <row r="220" spans="1:4" x14ac:dyDescent="0.35">
      <c r="A220" t="s">
        <v>124</v>
      </c>
      <c r="B220">
        <v>10</v>
      </c>
      <c r="C220" t="s">
        <v>124</v>
      </c>
      <c r="D220" t="s">
        <v>134</v>
      </c>
    </row>
    <row r="221" spans="1:4" x14ac:dyDescent="0.35">
      <c r="A221" t="s">
        <v>135</v>
      </c>
      <c r="B221">
        <v>1</v>
      </c>
      <c r="C221" t="s">
        <v>135</v>
      </c>
      <c r="D221" t="e">
        <f>--matrix-size=1024</f>
        <v>#NAME?</v>
      </c>
    </row>
    <row r="222" spans="1:4" x14ac:dyDescent="0.35">
      <c r="A222" t="s">
        <v>135</v>
      </c>
      <c r="B222">
        <v>2</v>
      </c>
      <c r="C222" t="s">
        <v>135</v>
      </c>
      <c r="D222" t="e">
        <f>--matrix-size=2048</f>
        <v>#NAME?</v>
      </c>
    </row>
    <row r="223" spans="1:4" x14ac:dyDescent="0.35">
      <c r="A223" t="s">
        <v>135</v>
      </c>
      <c r="B223">
        <v>3</v>
      </c>
      <c r="C223" t="s">
        <v>135</v>
      </c>
      <c r="D223" t="e">
        <f>--matrix-size=3072</f>
        <v>#NAME?</v>
      </c>
    </row>
    <row r="224" spans="1:4" x14ac:dyDescent="0.35">
      <c r="A224" t="s">
        <v>135</v>
      </c>
      <c r="B224">
        <v>4</v>
      </c>
      <c r="C224" t="s">
        <v>135</v>
      </c>
      <c r="D224" t="e">
        <f>--matrix-size=4096</f>
        <v>#NAME?</v>
      </c>
    </row>
    <row r="225" spans="1:4" x14ac:dyDescent="0.35">
      <c r="A225" t="s">
        <v>135</v>
      </c>
      <c r="B225">
        <v>5</v>
      </c>
      <c r="C225" t="s">
        <v>135</v>
      </c>
      <c r="D225" t="e">
        <f>--matrix-size=5120</f>
        <v>#NAME?</v>
      </c>
    </row>
    <row r="226" spans="1:4" x14ac:dyDescent="0.35">
      <c r="A226" t="s">
        <v>135</v>
      </c>
      <c r="B226">
        <v>6</v>
      </c>
      <c r="C226" t="s">
        <v>135</v>
      </c>
      <c r="D226" t="e">
        <f>--matrix-size=6400</f>
        <v>#NAME?</v>
      </c>
    </row>
    <row r="227" spans="1:4" x14ac:dyDescent="0.35">
      <c r="A227" t="s">
        <v>135</v>
      </c>
      <c r="B227">
        <v>7</v>
      </c>
      <c r="C227" t="s">
        <v>135</v>
      </c>
      <c r="D227" t="e">
        <f>--matrix-size=7200</f>
        <v>#NAME?</v>
      </c>
    </row>
    <row r="228" spans="1:4" x14ac:dyDescent="0.35">
      <c r="A228" t="s">
        <v>135</v>
      </c>
      <c r="B228">
        <v>8</v>
      </c>
      <c r="C228" t="s">
        <v>135</v>
      </c>
      <c r="D228" t="e">
        <f>--matrix-size=8000</f>
        <v>#NAME?</v>
      </c>
    </row>
    <row r="229" spans="1:4" x14ac:dyDescent="0.35">
      <c r="A229" t="s">
        <v>135</v>
      </c>
      <c r="B229">
        <v>9</v>
      </c>
      <c r="C229" t="s">
        <v>135</v>
      </c>
      <c r="D229" t="e">
        <f>--matrix-size=9600</f>
        <v>#NAME?</v>
      </c>
    </row>
    <row r="230" spans="1:4" x14ac:dyDescent="0.35">
      <c r="A230" t="s">
        <v>135</v>
      </c>
      <c r="B230">
        <v>10</v>
      </c>
      <c r="C230" t="s">
        <v>135</v>
      </c>
      <c r="D230" t="e">
        <f>--matrix-size=10000</f>
        <v>#NAME?</v>
      </c>
    </row>
    <row r="231" spans="1:4" x14ac:dyDescent="0.35">
      <c r="A231" t="s">
        <v>136</v>
      </c>
      <c r="B231">
        <v>1</v>
      </c>
      <c r="C231" t="s">
        <v>137</v>
      </c>
    </row>
    <row r="232" spans="1:4" x14ac:dyDescent="0.35">
      <c r="A232" t="s">
        <v>136</v>
      </c>
      <c r="B232">
        <v>2</v>
      </c>
      <c r="C232" t="s">
        <v>138</v>
      </c>
    </row>
    <row r="233" spans="1:4" x14ac:dyDescent="0.35">
      <c r="A233" t="s">
        <v>136</v>
      </c>
      <c r="B233">
        <v>3</v>
      </c>
      <c r="C233" t="s">
        <v>139</v>
      </c>
    </row>
    <row r="234" spans="1:4" x14ac:dyDescent="0.35">
      <c r="A234" t="s">
        <v>136</v>
      </c>
      <c r="B234">
        <v>4</v>
      </c>
      <c r="C234" t="s">
        <v>140</v>
      </c>
    </row>
    <row r="235" spans="1:4" x14ac:dyDescent="0.35">
      <c r="A235" t="s">
        <v>136</v>
      </c>
      <c r="B235">
        <v>5</v>
      </c>
      <c r="C235" t="s">
        <v>141</v>
      </c>
    </row>
    <row r="236" spans="1:4" x14ac:dyDescent="0.35">
      <c r="A236" t="s">
        <v>136</v>
      </c>
      <c r="B236">
        <v>6</v>
      </c>
      <c r="C236" t="s">
        <v>142</v>
      </c>
    </row>
    <row r="237" spans="1:4" x14ac:dyDescent="0.35">
      <c r="A237" t="s">
        <v>136</v>
      </c>
      <c r="B237">
        <v>7</v>
      </c>
      <c r="C237" t="s">
        <v>143</v>
      </c>
    </row>
    <row r="238" spans="1:4" x14ac:dyDescent="0.35">
      <c r="A238" t="s">
        <v>136</v>
      </c>
      <c r="B238">
        <v>8</v>
      </c>
      <c r="C238" t="s">
        <v>144</v>
      </c>
    </row>
    <row r="239" spans="1:4" x14ac:dyDescent="0.35">
      <c r="A239" t="s">
        <v>136</v>
      </c>
      <c r="B239">
        <v>9</v>
      </c>
      <c r="C239" t="s">
        <v>145</v>
      </c>
    </row>
    <row r="240" spans="1:4" x14ac:dyDescent="0.35">
      <c r="A240" t="s">
        <v>136</v>
      </c>
      <c r="B240">
        <v>10</v>
      </c>
      <c r="C240" t="s">
        <v>146</v>
      </c>
    </row>
    <row r="241" spans="1:4" x14ac:dyDescent="0.35">
      <c r="A241" t="s">
        <v>136</v>
      </c>
      <c r="B241">
        <v>11</v>
      </c>
      <c r="C241" t="s">
        <v>147</v>
      </c>
    </row>
    <row r="242" spans="1:4" x14ac:dyDescent="0.35">
      <c r="A242" t="s">
        <v>136</v>
      </c>
      <c r="B242">
        <v>12</v>
      </c>
      <c r="C242" t="s">
        <v>148</v>
      </c>
    </row>
    <row r="243" spans="1:4" x14ac:dyDescent="0.35">
      <c r="A243" t="s">
        <v>149</v>
      </c>
      <c r="B243">
        <v>1</v>
      </c>
      <c r="C243" t="s">
        <v>149</v>
      </c>
      <c r="D243" t="e">
        <f>-dimx=128 -dimy=128 -dimz=128</f>
        <v>#NAME?</v>
      </c>
    </row>
    <row r="244" spans="1:4" x14ac:dyDescent="0.35">
      <c r="A244" t="s">
        <v>149</v>
      </c>
      <c r="B244">
        <v>2</v>
      </c>
      <c r="C244" t="s">
        <v>149</v>
      </c>
      <c r="D244" t="e">
        <f>-dimx=256 -dimy=256 -dimz=256</f>
        <v>#NAME?</v>
      </c>
    </row>
    <row r="245" spans="1:4" x14ac:dyDescent="0.35">
      <c r="A245" t="s">
        <v>149</v>
      </c>
      <c r="B245">
        <v>3</v>
      </c>
      <c r="C245" t="s">
        <v>149</v>
      </c>
      <c r="D245" t="e">
        <f>-dimx=372 -dimy=372 -dimz=372</f>
        <v>#NAME?</v>
      </c>
    </row>
    <row r="246" spans="1:4" x14ac:dyDescent="0.35">
      <c r="A246" t="s">
        <v>149</v>
      </c>
      <c r="B246">
        <v>4</v>
      </c>
      <c r="C246" t="s">
        <v>149</v>
      </c>
      <c r="D246" t="e">
        <f>-dimx=240 -dimy=240 -dimz=240</f>
        <v>#NAME?</v>
      </c>
    </row>
    <row r="247" spans="1:4" x14ac:dyDescent="0.35">
      <c r="A247" t="s">
        <v>149</v>
      </c>
      <c r="B247">
        <v>5</v>
      </c>
      <c r="C247" t="s">
        <v>149</v>
      </c>
      <c r="D247" t="e">
        <f>-dimx=360 -dimy=360 -dimz=360</f>
        <v>#NAME?</v>
      </c>
    </row>
    <row r="248" spans="1:4" x14ac:dyDescent="0.35">
      <c r="A248" t="s">
        <v>149</v>
      </c>
      <c r="B248">
        <v>6</v>
      </c>
      <c r="C248" t="s">
        <v>149</v>
      </c>
      <c r="D248" t="e">
        <f>-dimx=300 -dimy=300 -dimz=300</f>
        <v>#NAME?</v>
      </c>
    </row>
    <row r="249" spans="1:4" x14ac:dyDescent="0.35">
      <c r="A249" t="s">
        <v>149</v>
      </c>
      <c r="B249">
        <v>7</v>
      </c>
      <c r="C249" t="s">
        <v>149</v>
      </c>
      <c r="D249" t="e">
        <f>-dimx=320 -dimy=320 -dimz=320</f>
        <v>#NAME?</v>
      </c>
    </row>
    <row r="250" spans="1:4" x14ac:dyDescent="0.35">
      <c r="A250" t="s">
        <v>149</v>
      </c>
      <c r="B250">
        <v>8</v>
      </c>
      <c r="C250" t="s">
        <v>149</v>
      </c>
      <c r="D250" t="e">
        <f>-dimx=280 -dimy=280 -dimz=280</f>
        <v>#NAME?</v>
      </c>
    </row>
    <row r="251" spans="1:4" x14ac:dyDescent="0.35">
      <c r="A251" t="s">
        <v>149</v>
      </c>
      <c r="B251">
        <v>9</v>
      </c>
      <c r="C251" t="s">
        <v>149</v>
      </c>
      <c r="D251" t="e">
        <f>-dimx=340 -dimy=340 -dimz=340</f>
        <v>#NAME?</v>
      </c>
    </row>
    <row r="252" spans="1:4" x14ac:dyDescent="0.35">
      <c r="A252" t="s">
        <v>149</v>
      </c>
      <c r="B252">
        <v>10</v>
      </c>
      <c r="C252" t="s">
        <v>149</v>
      </c>
      <c r="D252" t="e">
        <f>-dimx=260 -dimy=260 -dimz=260</f>
        <v>#NAME?</v>
      </c>
    </row>
    <row r="253" spans="1:4" x14ac:dyDescent="0.35">
      <c r="A253" t="s">
        <v>150</v>
      </c>
      <c r="B253">
        <v>1</v>
      </c>
      <c r="C253" t="s">
        <v>150</v>
      </c>
      <c r="D253" t="s">
        <v>151</v>
      </c>
    </row>
    <row r="254" spans="1:4" x14ac:dyDescent="0.35">
      <c r="A254" t="s">
        <v>150</v>
      </c>
      <c r="B254">
        <v>2</v>
      </c>
      <c r="C254" t="s">
        <v>150</v>
      </c>
      <c r="D254" t="s">
        <v>152</v>
      </c>
    </row>
    <row r="255" spans="1:4" x14ac:dyDescent="0.35">
      <c r="A255" t="s">
        <v>150</v>
      </c>
      <c r="B255">
        <v>3</v>
      </c>
      <c r="C255" t="s">
        <v>150</v>
      </c>
      <c r="D255" t="s">
        <v>153</v>
      </c>
    </row>
    <row r="256" spans="1:4" x14ac:dyDescent="0.35">
      <c r="A256" t="s">
        <v>150</v>
      </c>
      <c r="B256">
        <v>4</v>
      </c>
      <c r="C256" t="s">
        <v>150</v>
      </c>
      <c r="D256" t="s">
        <v>154</v>
      </c>
    </row>
    <row r="257" spans="1:4" x14ac:dyDescent="0.35">
      <c r="A257" t="s">
        <v>150</v>
      </c>
      <c r="B257">
        <v>5</v>
      </c>
      <c r="C257" t="s">
        <v>150</v>
      </c>
      <c r="D257" t="s">
        <v>155</v>
      </c>
    </row>
    <row r="258" spans="1:4" x14ac:dyDescent="0.35">
      <c r="A258" t="s">
        <v>150</v>
      </c>
      <c r="B258">
        <v>6</v>
      </c>
      <c r="C258" t="s">
        <v>150</v>
      </c>
      <c r="D258" t="s">
        <v>156</v>
      </c>
    </row>
    <row r="259" spans="1:4" x14ac:dyDescent="0.35">
      <c r="A259" t="s">
        <v>150</v>
      </c>
      <c r="B259">
        <v>7</v>
      </c>
      <c r="C259" t="s">
        <v>150</v>
      </c>
      <c r="D259" t="s">
        <v>157</v>
      </c>
    </row>
    <row r="260" spans="1:4" x14ac:dyDescent="0.35">
      <c r="A260" t="s">
        <v>150</v>
      </c>
      <c r="B260">
        <v>8</v>
      </c>
      <c r="C260" t="s">
        <v>150</v>
      </c>
      <c r="D260" t="s">
        <v>158</v>
      </c>
    </row>
    <row r="261" spans="1:4" x14ac:dyDescent="0.35">
      <c r="A261" t="s">
        <v>150</v>
      </c>
      <c r="B261">
        <v>9</v>
      </c>
      <c r="C261" t="s">
        <v>150</v>
      </c>
      <c r="D261" t="s">
        <v>159</v>
      </c>
    </row>
    <row r="262" spans="1:4" x14ac:dyDescent="0.35">
      <c r="A262" t="s">
        <v>150</v>
      </c>
      <c r="B262">
        <v>10</v>
      </c>
      <c r="C262" t="s">
        <v>150</v>
      </c>
      <c r="D262" t="s">
        <v>160</v>
      </c>
    </row>
    <row r="263" spans="1:4" x14ac:dyDescent="0.35">
      <c r="A263" t="s">
        <v>150</v>
      </c>
      <c r="B263">
        <v>11</v>
      </c>
      <c r="C263" t="s">
        <v>150</v>
      </c>
      <c r="D263" t="s">
        <v>161</v>
      </c>
    </row>
    <row r="264" spans="1:4" x14ac:dyDescent="0.35">
      <c r="A264" t="s">
        <v>162</v>
      </c>
      <c r="B264">
        <v>1</v>
      </c>
      <c r="C264" t="s">
        <v>163</v>
      </c>
    </row>
    <row r="265" spans="1:4" x14ac:dyDescent="0.35">
      <c r="A265" t="s">
        <v>162</v>
      </c>
      <c r="B265">
        <v>2</v>
      </c>
      <c r="C265" t="s">
        <v>164</v>
      </c>
    </row>
    <row r="266" spans="1:4" x14ac:dyDescent="0.35">
      <c r="A266" t="s">
        <v>162</v>
      </c>
      <c r="B266">
        <v>3</v>
      </c>
      <c r="C266" t="s">
        <v>165</v>
      </c>
    </row>
    <row r="267" spans="1:4" x14ac:dyDescent="0.35">
      <c r="A267" t="s">
        <v>162</v>
      </c>
      <c r="B267">
        <v>4</v>
      </c>
      <c r="C267" t="s">
        <v>166</v>
      </c>
    </row>
    <row r="268" spans="1:4" x14ac:dyDescent="0.35">
      <c r="A268" t="s">
        <v>162</v>
      </c>
      <c r="B268">
        <v>5</v>
      </c>
      <c r="C268" t="s">
        <v>167</v>
      </c>
    </row>
    <row r="269" spans="1:4" x14ac:dyDescent="0.35">
      <c r="A269" t="s">
        <v>162</v>
      </c>
      <c r="B269">
        <v>6</v>
      </c>
      <c r="C269" t="s">
        <v>168</v>
      </c>
    </row>
    <row r="270" spans="1:4" x14ac:dyDescent="0.35">
      <c r="A270" t="s">
        <v>162</v>
      </c>
      <c r="B270">
        <v>7</v>
      </c>
      <c r="C270" t="s">
        <v>169</v>
      </c>
    </row>
    <row r="271" spans="1:4" x14ac:dyDescent="0.35">
      <c r="A271" t="s">
        <v>162</v>
      </c>
      <c r="B271">
        <v>8</v>
      </c>
      <c r="C271" t="s">
        <v>170</v>
      </c>
    </row>
    <row r="272" spans="1:4" x14ac:dyDescent="0.35">
      <c r="A272" t="s">
        <v>162</v>
      </c>
      <c r="B272">
        <v>9</v>
      </c>
      <c r="C272" t="s">
        <v>171</v>
      </c>
    </row>
    <row r="273" spans="1:4" x14ac:dyDescent="0.35">
      <c r="A273" t="s">
        <v>162</v>
      </c>
      <c r="B273">
        <v>10</v>
      </c>
      <c r="C273" t="s">
        <v>172</v>
      </c>
    </row>
    <row r="274" spans="1:4" x14ac:dyDescent="0.35">
      <c r="A274" t="s">
        <v>173</v>
      </c>
      <c r="B274">
        <v>1</v>
      </c>
      <c r="C274" t="s">
        <v>174</v>
      </c>
    </row>
    <row r="275" spans="1:4" x14ac:dyDescent="0.35">
      <c r="A275" t="s">
        <v>173</v>
      </c>
      <c r="B275">
        <v>2</v>
      </c>
      <c r="C275" t="s">
        <v>175</v>
      </c>
    </row>
    <row r="276" spans="1:4" x14ac:dyDescent="0.35">
      <c r="A276" t="s">
        <v>173</v>
      </c>
      <c r="B276">
        <v>3</v>
      </c>
      <c r="C276" t="s">
        <v>176</v>
      </c>
    </row>
    <row r="277" spans="1:4" x14ac:dyDescent="0.35">
      <c r="A277" t="s">
        <v>173</v>
      </c>
      <c r="B277">
        <v>4</v>
      </c>
      <c r="C277" t="s">
        <v>177</v>
      </c>
    </row>
    <row r="278" spans="1:4" x14ac:dyDescent="0.35">
      <c r="A278" t="s">
        <v>173</v>
      </c>
      <c r="B278">
        <v>5</v>
      </c>
      <c r="C278" t="s">
        <v>178</v>
      </c>
    </row>
    <row r="279" spans="1:4" x14ac:dyDescent="0.35">
      <c r="A279" t="s">
        <v>173</v>
      </c>
      <c r="B279">
        <v>6</v>
      </c>
      <c r="C279" t="s">
        <v>179</v>
      </c>
    </row>
    <row r="280" spans="1:4" x14ac:dyDescent="0.35">
      <c r="A280" t="s">
        <v>173</v>
      </c>
      <c r="B280">
        <v>7</v>
      </c>
      <c r="C280" t="s">
        <v>180</v>
      </c>
    </row>
    <row r="281" spans="1:4" x14ac:dyDescent="0.35">
      <c r="A281" t="s">
        <v>173</v>
      </c>
      <c r="B281">
        <v>8</v>
      </c>
      <c r="C281" t="s">
        <v>181</v>
      </c>
    </row>
    <row r="282" spans="1:4" x14ac:dyDescent="0.35">
      <c r="A282" t="s">
        <v>173</v>
      </c>
      <c r="B282">
        <v>9</v>
      </c>
      <c r="C282" t="s">
        <v>182</v>
      </c>
    </row>
    <row r="283" spans="1:4" x14ac:dyDescent="0.35">
      <c r="A283" t="s">
        <v>173</v>
      </c>
      <c r="B283">
        <v>10</v>
      </c>
      <c r="C283" t="s">
        <v>183</v>
      </c>
    </row>
    <row r="284" spans="1:4" x14ac:dyDescent="0.35">
      <c r="A284" t="s">
        <v>184</v>
      </c>
      <c r="B284">
        <v>1</v>
      </c>
      <c r="C284" t="s">
        <v>184</v>
      </c>
      <c r="D284" t="s">
        <v>185</v>
      </c>
    </row>
    <row r="285" spans="1:4" x14ac:dyDescent="0.35">
      <c r="A285" t="s">
        <v>184</v>
      </c>
      <c r="B285">
        <v>2</v>
      </c>
      <c r="C285" t="s">
        <v>184</v>
      </c>
      <c r="D285" t="s">
        <v>186</v>
      </c>
    </row>
    <row r="286" spans="1:4" x14ac:dyDescent="0.35">
      <c r="A286" t="s">
        <v>184</v>
      </c>
      <c r="B286">
        <v>3</v>
      </c>
      <c r="C286" t="s">
        <v>184</v>
      </c>
      <c r="D286" t="s">
        <v>187</v>
      </c>
    </row>
    <row r="287" spans="1:4" x14ac:dyDescent="0.35">
      <c r="A287" t="s">
        <v>184</v>
      </c>
      <c r="B287">
        <v>4</v>
      </c>
      <c r="C287" t="s">
        <v>184</v>
      </c>
      <c r="D287" t="s">
        <v>188</v>
      </c>
    </row>
    <row r="288" spans="1:4" x14ac:dyDescent="0.35">
      <c r="A288" t="s">
        <v>184</v>
      </c>
      <c r="B288">
        <v>5</v>
      </c>
      <c r="C288" t="s">
        <v>184</v>
      </c>
      <c r="D288" t="s">
        <v>189</v>
      </c>
    </row>
    <row r="289" spans="1:4" x14ac:dyDescent="0.35">
      <c r="A289" t="s">
        <v>184</v>
      </c>
      <c r="B289">
        <v>6</v>
      </c>
      <c r="C289" t="s">
        <v>184</v>
      </c>
      <c r="D289" t="s">
        <v>190</v>
      </c>
    </row>
    <row r="290" spans="1:4" x14ac:dyDescent="0.35">
      <c r="A290" t="s">
        <v>184</v>
      </c>
      <c r="B290">
        <v>7</v>
      </c>
      <c r="C290" t="s">
        <v>184</v>
      </c>
      <c r="D290" t="s">
        <v>191</v>
      </c>
    </row>
    <row r="291" spans="1:4" x14ac:dyDescent="0.35">
      <c r="A291" t="s">
        <v>184</v>
      </c>
      <c r="B291">
        <v>8</v>
      </c>
      <c r="C291" t="s">
        <v>184</v>
      </c>
      <c r="D291" t="s">
        <v>192</v>
      </c>
    </row>
    <row r="292" spans="1:4" x14ac:dyDescent="0.35">
      <c r="A292" t="s">
        <v>184</v>
      </c>
      <c r="B292">
        <v>9</v>
      </c>
      <c r="C292" t="s">
        <v>184</v>
      </c>
      <c r="D292" t="s">
        <v>193</v>
      </c>
    </row>
    <row r="293" spans="1:4" x14ac:dyDescent="0.35">
      <c r="A293" t="s">
        <v>184</v>
      </c>
      <c r="B293">
        <v>10</v>
      </c>
      <c r="C293" t="s">
        <v>184</v>
      </c>
      <c r="D293" t="s">
        <v>194</v>
      </c>
    </row>
    <row r="294" spans="1:4" x14ac:dyDescent="0.35">
      <c r="A294" t="s">
        <v>184</v>
      </c>
      <c r="B294">
        <v>11</v>
      </c>
      <c r="C294" t="s">
        <v>184</v>
      </c>
      <c r="D294" t="s">
        <v>195</v>
      </c>
    </row>
    <row r="295" spans="1:4" x14ac:dyDescent="0.35">
      <c r="A295" t="s">
        <v>184</v>
      </c>
      <c r="B295">
        <v>12</v>
      </c>
      <c r="C295" t="s">
        <v>184</v>
      </c>
      <c r="D295" t="s">
        <v>196</v>
      </c>
    </row>
    <row r="296" spans="1:4" x14ac:dyDescent="0.35">
      <c r="A296" t="s">
        <v>197</v>
      </c>
      <c r="B296">
        <v>1</v>
      </c>
      <c r="C296" t="s">
        <v>197</v>
      </c>
      <c r="D296">
        <v>64</v>
      </c>
    </row>
    <row r="297" spans="1:4" x14ac:dyDescent="0.35">
      <c r="A297" t="s">
        <v>197</v>
      </c>
      <c r="B297">
        <v>2</v>
      </c>
      <c r="C297" t="s">
        <v>197</v>
      </c>
      <c r="D297">
        <v>128</v>
      </c>
    </row>
    <row r="298" spans="1:4" x14ac:dyDescent="0.35">
      <c r="A298" t="s">
        <v>197</v>
      </c>
      <c r="B298">
        <v>3</v>
      </c>
      <c r="C298" t="s">
        <v>197</v>
      </c>
      <c r="D298">
        <v>96</v>
      </c>
    </row>
    <row r="299" spans="1:4" x14ac:dyDescent="0.35">
      <c r="A299" t="s">
        <v>197</v>
      </c>
      <c r="B299">
        <v>4</v>
      </c>
      <c r="C299" t="s">
        <v>197</v>
      </c>
      <c r="D299">
        <v>80</v>
      </c>
    </row>
    <row r="300" spans="1:4" x14ac:dyDescent="0.35">
      <c r="A300" t="s">
        <v>197</v>
      </c>
      <c r="B300">
        <v>5</v>
      </c>
      <c r="C300" t="s">
        <v>197</v>
      </c>
      <c r="D300">
        <v>120</v>
      </c>
    </row>
    <row r="301" spans="1:4" x14ac:dyDescent="0.35">
      <c r="A301" t="s">
        <v>197</v>
      </c>
      <c r="B301">
        <v>6</v>
      </c>
      <c r="C301" t="s">
        <v>197</v>
      </c>
      <c r="D301">
        <v>160</v>
      </c>
    </row>
    <row r="302" spans="1:4" x14ac:dyDescent="0.35">
      <c r="A302" t="s">
        <v>197</v>
      </c>
      <c r="B302">
        <v>7</v>
      </c>
      <c r="C302" t="s">
        <v>197</v>
      </c>
      <c r="D302">
        <v>200</v>
      </c>
    </row>
    <row r="303" spans="1:4" x14ac:dyDescent="0.35">
      <c r="A303" t="s">
        <v>197</v>
      </c>
      <c r="B303">
        <v>8</v>
      </c>
      <c r="C303" t="s">
        <v>197</v>
      </c>
      <c r="D303">
        <v>132</v>
      </c>
    </row>
    <row r="304" spans="1:4" x14ac:dyDescent="0.35">
      <c r="A304" t="s">
        <v>197</v>
      </c>
      <c r="B304">
        <v>9</v>
      </c>
      <c r="C304" t="s">
        <v>197</v>
      </c>
      <c r="D304">
        <v>180</v>
      </c>
    </row>
    <row r="305" spans="1:4" x14ac:dyDescent="0.35">
      <c r="A305" t="s">
        <v>197</v>
      </c>
      <c r="B305">
        <v>10</v>
      </c>
      <c r="C305" t="s">
        <v>197</v>
      </c>
      <c r="D305">
        <v>256</v>
      </c>
    </row>
    <row r="306" spans="1:4" x14ac:dyDescent="0.35">
      <c r="A306" t="s">
        <v>198</v>
      </c>
      <c r="B306">
        <v>1</v>
      </c>
      <c r="C306" t="s">
        <v>198</v>
      </c>
      <c r="D306" t="s">
        <v>199</v>
      </c>
    </row>
    <row r="307" spans="1:4" x14ac:dyDescent="0.35">
      <c r="A307" t="s">
        <v>198</v>
      </c>
      <c r="B307">
        <v>2</v>
      </c>
      <c r="C307" t="s">
        <v>198</v>
      </c>
      <c r="D307" t="s">
        <v>200</v>
      </c>
    </row>
    <row r="308" spans="1:4" x14ac:dyDescent="0.35">
      <c r="A308" t="s">
        <v>198</v>
      </c>
      <c r="B308">
        <v>3</v>
      </c>
      <c r="C308" t="s">
        <v>198</v>
      </c>
      <c r="D308" t="s">
        <v>201</v>
      </c>
    </row>
    <row r="309" spans="1:4" x14ac:dyDescent="0.35">
      <c r="A309" t="s">
        <v>198</v>
      </c>
      <c r="B309">
        <v>4</v>
      </c>
      <c r="C309" t="s">
        <v>198</v>
      </c>
      <c r="D309" t="s">
        <v>202</v>
      </c>
    </row>
    <row r="310" spans="1:4" x14ac:dyDescent="0.35">
      <c r="A310" t="s">
        <v>198</v>
      </c>
      <c r="B310">
        <v>5</v>
      </c>
      <c r="C310" t="s">
        <v>198</v>
      </c>
      <c r="D310" t="s">
        <v>203</v>
      </c>
    </row>
    <row r="311" spans="1:4" x14ac:dyDescent="0.35">
      <c r="A311" t="s">
        <v>198</v>
      </c>
      <c r="B311">
        <v>6</v>
      </c>
      <c r="C311" t="s">
        <v>198</v>
      </c>
      <c r="D311" t="s">
        <v>204</v>
      </c>
    </row>
    <row r="312" spans="1:4" x14ac:dyDescent="0.35">
      <c r="A312" t="s">
        <v>198</v>
      </c>
      <c r="B312">
        <v>7</v>
      </c>
      <c r="C312" t="s">
        <v>198</v>
      </c>
      <c r="D312" t="s">
        <v>205</v>
      </c>
    </row>
    <row r="313" spans="1:4" x14ac:dyDescent="0.35">
      <c r="A313" t="s">
        <v>198</v>
      </c>
      <c r="B313">
        <v>8</v>
      </c>
      <c r="C313" t="s">
        <v>198</v>
      </c>
      <c r="D313" t="s">
        <v>206</v>
      </c>
    </row>
    <row r="314" spans="1:4" x14ac:dyDescent="0.35">
      <c r="A314" t="s">
        <v>207</v>
      </c>
      <c r="B314">
        <v>1</v>
      </c>
      <c r="C314" t="s">
        <v>207</v>
      </c>
      <c r="D314" t="s">
        <v>208</v>
      </c>
    </row>
    <row r="315" spans="1:4" x14ac:dyDescent="0.35">
      <c r="A315" t="s">
        <v>207</v>
      </c>
      <c r="B315">
        <v>2</v>
      </c>
      <c r="C315" t="s">
        <v>207</v>
      </c>
      <c r="D315" t="s">
        <v>209</v>
      </c>
    </row>
    <row r="316" spans="1:4" x14ac:dyDescent="0.35">
      <c r="A316" t="s">
        <v>207</v>
      </c>
      <c r="B316">
        <v>3</v>
      </c>
      <c r="C316" t="s">
        <v>207</v>
      </c>
      <c r="D316" t="s">
        <v>210</v>
      </c>
    </row>
    <row r="317" spans="1:4" x14ac:dyDescent="0.35">
      <c r="A317" t="s">
        <v>207</v>
      </c>
      <c r="B317">
        <v>4</v>
      </c>
      <c r="C317" t="s">
        <v>207</v>
      </c>
      <c r="D317" t="s">
        <v>211</v>
      </c>
    </row>
    <row r="318" spans="1:4" x14ac:dyDescent="0.35">
      <c r="A318" t="s">
        <v>212</v>
      </c>
      <c r="B318">
        <v>1</v>
      </c>
      <c r="C318" t="s">
        <v>213</v>
      </c>
      <c r="D318" t="e">
        <f>-n=0</f>
        <v>#NAME?</v>
      </c>
    </row>
    <row r="319" spans="1:4" x14ac:dyDescent="0.35">
      <c r="A319" t="s">
        <v>212</v>
      </c>
      <c r="B319">
        <v>2</v>
      </c>
      <c r="C319" t="s">
        <v>213</v>
      </c>
      <c r="D319" t="e">
        <f>-n=1</f>
        <v>#NAME?</v>
      </c>
    </row>
    <row r="320" spans="1:4" x14ac:dyDescent="0.35">
      <c r="A320" t="s">
        <v>212</v>
      </c>
      <c r="B320">
        <v>3</v>
      </c>
      <c r="C320" t="s">
        <v>213</v>
      </c>
      <c r="D320" t="e">
        <f>-n=2</f>
        <v>#NAME?</v>
      </c>
    </row>
    <row r="321" spans="1:4" x14ac:dyDescent="0.35">
      <c r="A321" t="s">
        <v>212</v>
      </c>
      <c r="B321">
        <v>4</v>
      </c>
      <c r="C321" t="s">
        <v>214</v>
      </c>
      <c r="D321" t="e">
        <f>-n=0</f>
        <v>#NAME?</v>
      </c>
    </row>
    <row r="322" spans="1:4" x14ac:dyDescent="0.35">
      <c r="A322" t="s">
        <v>212</v>
      </c>
      <c r="B322">
        <v>5</v>
      </c>
      <c r="C322" t="s">
        <v>214</v>
      </c>
      <c r="D322" t="e">
        <f>-n=1</f>
        <v>#NAME?</v>
      </c>
    </row>
    <row r="323" spans="1:4" x14ac:dyDescent="0.35">
      <c r="A323" t="s">
        <v>212</v>
      </c>
      <c r="B323">
        <v>6</v>
      </c>
      <c r="C323" t="s">
        <v>214</v>
      </c>
      <c r="D323" t="e">
        <f>-n=2</f>
        <v>#NAME?</v>
      </c>
    </row>
    <row r="324" spans="1:4" x14ac:dyDescent="0.35">
      <c r="A324" t="s">
        <v>212</v>
      </c>
      <c r="B324">
        <v>7</v>
      </c>
      <c r="C324" t="s">
        <v>215</v>
      </c>
      <c r="D324" t="e">
        <f>-n=0</f>
        <v>#NAME?</v>
      </c>
    </row>
    <row r="325" spans="1:4" x14ac:dyDescent="0.35">
      <c r="A325" t="s">
        <v>212</v>
      </c>
      <c r="B325">
        <v>8</v>
      </c>
      <c r="C325" t="s">
        <v>215</v>
      </c>
      <c r="D325" t="e">
        <f>-n=1</f>
        <v>#NAME?</v>
      </c>
    </row>
    <row r="326" spans="1:4" x14ac:dyDescent="0.35">
      <c r="A326" t="s">
        <v>212</v>
      </c>
      <c r="B326">
        <v>9</v>
      </c>
      <c r="C326" t="s">
        <v>215</v>
      </c>
      <c r="D326" t="e">
        <f>-n=2</f>
        <v>#NAME?</v>
      </c>
    </row>
    <row r="327" spans="1:4" x14ac:dyDescent="0.35">
      <c r="A327" t="s">
        <v>216</v>
      </c>
      <c r="B327">
        <v>1</v>
      </c>
      <c r="C327" t="s">
        <v>216</v>
      </c>
      <c r="D327" t="s">
        <v>217</v>
      </c>
    </row>
    <row r="328" spans="1:4" x14ac:dyDescent="0.35">
      <c r="A328" t="s">
        <v>216</v>
      </c>
      <c r="B328">
        <v>2</v>
      </c>
      <c r="C328" t="s">
        <v>216</v>
      </c>
      <c r="D328" t="s">
        <v>218</v>
      </c>
    </row>
    <row r="329" spans="1:4" x14ac:dyDescent="0.35">
      <c r="A329" t="s">
        <v>216</v>
      </c>
      <c r="B329">
        <v>3</v>
      </c>
      <c r="C329" t="s">
        <v>216</v>
      </c>
      <c r="D329" t="s">
        <v>219</v>
      </c>
    </row>
    <row r="330" spans="1:4" x14ac:dyDescent="0.35">
      <c r="A330" t="s">
        <v>216</v>
      </c>
      <c r="B330">
        <v>4</v>
      </c>
      <c r="C330" t="s">
        <v>216</v>
      </c>
      <c r="D330" t="s">
        <v>220</v>
      </c>
    </row>
    <row r="331" spans="1:4" x14ac:dyDescent="0.35">
      <c r="A331" t="s">
        <v>221</v>
      </c>
      <c r="B331">
        <v>1</v>
      </c>
      <c r="C331" t="s">
        <v>221</v>
      </c>
      <c r="D331">
        <v>10</v>
      </c>
    </row>
    <row r="332" spans="1:4" x14ac:dyDescent="0.35">
      <c r="A332" t="s">
        <v>221</v>
      </c>
      <c r="B332">
        <v>2</v>
      </c>
      <c r="C332" t="s">
        <v>221</v>
      </c>
      <c r="D332">
        <v>20</v>
      </c>
    </row>
    <row r="333" spans="1:4" x14ac:dyDescent="0.35">
      <c r="A333" t="s">
        <v>221</v>
      </c>
      <c r="B333">
        <v>3</v>
      </c>
      <c r="C333" t="s">
        <v>221</v>
      </c>
      <c r="D333">
        <v>30</v>
      </c>
    </row>
    <row r="334" spans="1:4" x14ac:dyDescent="0.35">
      <c r="A334" t="s">
        <v>221</v>
      </c>
      <c r="B334">
        <v>4</v>
      </c>
      <c r="C334" t="s">
        <v>221</v>
      </c>
      <c r="D334">
        <v>40</v>
      </c>
    </row>
    <row r="335" spans="1:4" x14ac:dyDescent="0.35">
      <c r="A335" t="s">
        <v>221</v>
      </c>
      <c r="B335">
        <v>5</v>
      </c>
      <c r="C335" t="s">
        <v>221</v>
      </c>
      <c r="D335">
        <v>50</v>
      </c>
    </row>
    <row r="336" spans="1:4" x14ac:dyDescent="0.35">
      <c r="A336" t="s">
        <v>221</v>
      </c>
      <c r="B336">
        <v>6</v>
      </c>
      <c r="C336" t="s">
        <v>221</v>
      </c>
      <c r="D336">
        <v>60</v>
      </c>
    </row>
    <row r="337" spans="1:4" x14ac:dyDescent="0.35">
      <c r="A337" t="s">
        <v>221</v>
      </c>
      <c r="B337">
        <v>7</v>
      </c>
      <c r="C337" t="s">
        <v>221</v>
      </c>
      <c r="D337">
        <v>70</v>
      </c>
    </row>
    <row r="338" spans="1:4" x14ac:dyDescent="0.35">
      <c r="A338" t="s">
        <v>221</v>
      </c>
      <c r="B338">
        <v>8</v>
      </c>
      <c r="C338" t="s">
        <v>221</v>
      </c>
      <c r="D338">
        <v>90</v>
      </c>
    </row>
    <row r="339" spans="1:4" x14ac:dyDescent="0.35">
      <c r="A339" t="s">
        <v>221</v>
      </c>
      <c r="B339">
        <v>9</v>
      </c>
      <c r="C339" t="s">
        <v>221</v>
      </c>
      <c r="D339">
        <v>100</v>
      </c>
    </row>
    <row r="340" spans="1:4" x14ac:dyDescent="0.35">
      <c r="A340" t="s">
        <v>222</v>
      </c>
      <c r="B340">
        <v>1</v>
      </c>
      <c r="C340" t="s">
        <v>222</v>
      </c>
      <c r="D340" t="s">
        <v>223</v>
      </c>
    </row>
    <row r="341" spans="1:4" x14ac:dyDescent="0.35">
      <c r="A341" t="s">
        <v>222</v>
      </c>
      <c r="B341">
        <v>2</v>
      </c>
      <c r="C341" t="s">
        <v>222</v>
      </c>
      <c r="D341" t="s">
        <v>224</v>
      </c>
    </row>
    <row r="342" spans="1:4" x14ac:dyDescent="0.35">
      <c r="A342" t="s">
        <v>222</v>
      </c>
      <c r="B342">
        <v>3</v>
      </c>
      <c r="C342" t="s">
        <v>222</v>
      </c>
      <c r="D342" t="s">
        <v>225</v>
      </c>
    </row>
    <row r="343" spans="1:4" x14ac:dyDescent="0.35">
      <c r="A343" t="s">
        <v>222</v>
      </c>
      <c r="B343">
        <v>4</v>
      </c>
      <c r="C343" t="s">
        <v>222</v>
      </c>
      <c r="D343" t="s">
        <v>226</v>
      </c>
    </row>
    <row r="344" spans="1:4" x14ac:dyDescent="0.35">
      <c r="A344" t="s">
        <v>222</v>
      </c>
      <c r="B344">
        <v>5</v>
      </c>
      <c r="C344" t="s">
        <v>222</v>
      </c>
      <c r="D344" t="s">
        <v>227</v>
      </c>
    </row>
    <row r="345" spans="1:4" x14ac:dyDescent="0.35">
      <c r="A345" t="s">
        <v>222</v>
      </c>
      <c r="B345">
        <v>6</v>
      </c>
      <c r="C345" t="s">
        <v>222</v>
      </c>
      <c r="D345" t="s">
        <v>228</v>
      </c>
    </row>
    <row r="346" spans="1:4" x14ac:dyDescent="0.35">
      <c r="A346" t="s">
        <v>222</v>
      </c>
      <c r="B346">
        <v>7</v>
      </c>
      <c r="C346" t="s">
        <v>222</v>
      </c>
      <c r="D346" t="s">
        <v>229</v>
      </c>
    </row>
    <row r="347" spans="1:4" x14ac:dyDescent="0.35">
      <c r="A347" t="s">
        <v>222</v>
      </c>
      <c r="B347">
        <v>8</v>
      </c>
      <c r="C347" t="s">
        <v>222</v>
      </c>
      <c r="D347" t="s">
        <v>230</v>
      </c>
    </row>
    <row r="348" spans="1:4" x14ac:dyDescent="0.35">
      <c r="A348" t="s">
        <v>222</v>
      </c>
      <c r="B348">
        <v>9</v>
      </c>
      <c r="C348" t="s">
        <v>222</v>
      </c>
      <c r="D348" t="s">
        <v>231</v>
      </c>
    </row>
    <row r="349" spans="1:4" x14ac:dyDescent="0.35">
      <c r="A349" t="s">
        <v>232</v>
      </c>
      <c r="B349">
        <v>1</v>
      </c>
      <c r="C349" t="s">
        <v>232</v>
      </c>
      <c r="D349" t="s">
        <v>233</v>
      </c>
    </row>
    <row r="350" spans="1:4" x14ac:dyDescent="0.35">
      <c r="A350" t="s">
        <v>232</v>
      </c>
      <c r="B350">
        <v>2</v>
      </c>
      <c r="C350" t="s">
        <v>232</v>
      </c>
      <c r="D350" t="s">
        <v>234</v>
      </c>
    </row>
    <row r="351" spans="1:4" x14ac:dyDescent="0.35">
      <c r="A351" t="s">
        <v>232</v>
      </c>
      <c r="B351">
        <v>3</v>
      </c>
      <c r="C351" t="s">
        <v>232</v>
      </c>
      <c r="D351" t="s">
        <v>235</v>
      </c>
    </row>
    <row r="352" spans="1:4" x14ac:dyDescent="0.35">
      <c r="A352" t="s">
        <v>232</v>
      </c>
      <c r="B352">
        <v>4</v>
      </c>
      <c r="C352" t="s">
        <v>232</v>
      </c>
      <c r="D352" t="s">
        <v>236</v>
      </c>
    </row>
    <row r="353" spans="1:4" x14ac:dyDescent="0.35">
      <c r="A353" t="s">
        <v>232</v>
      </c>
      <c r="B353">
        <v>5</v>
      </c>
      <c r="C353" t="s">
        <v>232</v>
      </c>
      <c r="D353" t="s">
        <v>237</v>
      </c>
    </row>
    <row r="354" spans="1:4" x14ac:dyDescent="0.35">
      <c r="A354" t="s">
        <v>232</v>
      </c>
      <c r="B354">
        <v>6</v>
      </c>
      <c r="C354" t="s">
        <v>232</v>
      </c>
      <c r="D354" t="s">
        <v>238</v>
      </c>
    </row>
    <row r="355" spans="1:4" x14ac:dyDescent="0.35">
      <c r="A355" t="s">
        <v>232</v>
      </c>
      <c r="B355">
        <v>7</v>
      </c>
      <c r="C355" t="s">
        <v>232</v>
      </c>
      <c r="D355" t="s">
        <v>239</v>
      </c>
    </row>
    <row r="356" spans="1:4" x14ac:dyDescent="0.35">
      <c r="A356" t="s">
        <v>232</v>
      </c>
      <c r="B356">
        <v>8</v>
      </c>
      <c r="C356" t="s">
        <v>232</v>
      </c>
      <c r="D356" t="s">
        <v>240</v>
      </c>
    </row>
    <row r="357" spans="1:4" x14ac:dyDescent="0.35">
      <c r="A357" t="s">
        <v>232</v>
      </c>
      <c r="B357">
        <v>9</v>
      </c>
      <c r="C357" t="s">
        <v>232</v>
      </c>
      <c r="D357" t="s">
        <v>241</v>
      </c>
    </row>
    <row r="358" spans="1:4" x14ac:dyDescent="0.35">
      <c r="A358" t="s">
        <v>232</v>
      </c>
      <c r="B358">
        <v>10</v>
      </c>
      <c r="C358" t="s">
        <v>232</v>
      </c>
      <c r="D358" t="s">
        <v>242</v>
      </c>
    </row>
    <row r="359" spans="1:4" x14ac:dyDescent="0.35">
      <c r="A359" t="s">
        <v>243</v>
      </c>
      <c r="B359">
        <v>1</v>
      </c>
      <c r="C359" t="s">
        <v>244</v>
      </c>
      <c r="D359" t="s">
        <v>245</v>
      </c>
    </row>
    <row r="360" spans="1:4" x14ac:dyDescent="0.35">
      <c r="A360" t="s">
        <v>243</v>
      </c>
      <c r="B360">
        <v>2</v>
      </c>
      <c r="C360" t="s">
        <v>244</v>
      </c>
      <c r="D360" t="s">
        <v>246</v>
      </c>
    </row>
    <row r="361" spans="1:4" x14ac:dyDescent="0.35">
      <c r="A361" t="s">
        <v>243</v>
      </c>
      <c r="B361">
        <v>3</v>
      </c>
      <c r="C361" t="s">
        <v>244</v>
      </c>
      <c r="D361" t="s">
        <v>247</v>
      </c>
    </row>
    <row r="362" spans="1:4" x14ac:dyDescent="0.35">
      <c r="A362" t="s">
        <v>243</v>
      </c>
      <c r="B362">
        <v>4</v>
      </c>
      <c r="C362" t="s">
        <v>244</v>
      </c>
      <c r="D362" t="s">
        <v>248</v>
      </c>
    </row>
    <row r="363" spans="1:4" x14ac:dyDescent="0.35">
      <c r="A363" t="s">
        <v>243</v>
      </c>
      <c r="B363">
        <v>5</v>
      </c>
      <c r="C363" t="s">
        <v>244</v>
      </c>
      <c r="D363" t="s">
        <v>249</v>
      </c>
    </row>
    <row r="364" spans="1:4" x14ac:dyDescent="0.35">
      <c r="A364" t="s">
        <v>243</v>
      </c>
      <c r="B364">
        <v>6</v>
      </c>
      <c r="C364" t="s">
        <v>244</v>
      </c>
      <c r="D364" t="s">
        <v>250</v>
      </c>
    </row>
    <row r="365" spans="1:4" x14ac:dyDescent="0.35">
      <c r="A365" t="s">
        <v>243</v>
      </c>
      <c r="B365">
        <v>7</v>
      </c>
      <c r="C365" t="s">
        <v>244</v>
      </c>
      <c r="D365" t="s">
        <v>251</v>
      </c>
    </row>
    <row r="366" spans="1:4" x14ac:dyDescent="0.35">
      <c r="A366" t="s">
        <v>243</v>
      </c>
      <c r="B366">
        <v>8</v>
      </c>
      <c r="C366" t="s">
        <v>244</v>
      </c>
      <c r="D366" t="s">
        <v>252</v>
      </c>
    </row>
    <row r="367" spans="1:4" x14ac:dyDescent="0.35">
      <c r="A367" t="s">
        <v>243</v>
      </c>
      <c r="B367">
        <v>9</v>
      </c>
      <c r="C367" t="s">
        <v>244</v>
      </c>
      <c r="D367" t="s">
        <v>253</v>
      </c>
    </row>
    <row r="368" spans="1:4" x14ac:dyDescent="0.35">
      <c r="A368" t="s">
        <v>243</v>
      </c>
      <c r="B368">
        <v>10</v>
      </c>
      <c r="C368" t="s">
        <v>244</v>
      </c>
      <c r="D368" t="s">
        <v>254</v>
      </c>
    </row>
    <row r="369" spans="1:4" x14ac:dyDescent="0.35">
      <c r="A369" t="s">
        <v>255</v>
      </c>
      <c r="B369">
        <v>1</v>
      </c>
      <c r="C369" t="s">
        <v>255</v>
      </c>
    </row>
    <row r="370" spans="1:4" x14ac:dyDescent="0.35">
      <c r="A370" t="s">
        <v>255</v>
      </c>
      <c r="B370">
        <v>2</v>
      </c>
      <c r="C370" t="s">
        <v>255</v>
      </c>
      <c r="D370" t="s">
        <v>256</v>
      </c>
    </row>
    <row r="371" spans="1:4" x14ac:dyDescent="0.35">
      <c r="A371" t="s">
        <v>255</v>
      </c>
      <c r="B371">
        <v>3</v>
      </c>
      <c r="C371" t="s">
        <v>255</v>
      </c>
      <c r="D371" t="s">
        <v>257</v>
      </c>
    </row>
    <row r="372" spans="1:4" x14ac:dyDescent="0.35">
      <c r="A372" t="s">
        <v>255</v>
      </c>
      <c r="B372">
        <v>4</v>
      </c>
      <c r="C372" t="s">
        <v>255</v>
      </c>
      <c r="D372" t="s">
        <v>258</v>
      </c>
    </row>
    <row r="373" spans="1:4" x14ac:dyDescent="0.35">
      <c r="A373" t="s">
        <v>255</v>
      </c>
      <c r="B373">
        <v>5</v>
      </c>
      <c r="C373" t="s">
        <v>255</v>
      </c>
      <c r="D373" t="s">
        <v>259</v>
      </c>
    </row>
    <row r="374" spans="1:4" x14ac:dyDescent="0.35">
      <c r="A374" t="s">
        <v>255</v>
      </c>
      <c r="B374">
        <v>6</v>
      </c>
      <c r="C374" t="s">
        <v>255</v>
      </c>
      <c r="D374" t="s">
        <v>260</v>
      </c>
    </row>
    <row r="375" spans="1:4" x14ac:dyDescent="0.35">
      <c r="A375" t="s">
        <v>255</v>
      </c>
      <c r="B375">
        <v>7</v>
      </c>
      <c r="C375" t="s">
        <v>255</v>
      </c>
      <c r="D375" t="s">
        <v>261</v>
      </c>
    </row>
    <row r="376" spans="1:4" x14ac:dyDescent="0.35">
      <c r="A376" t="s">
        <v>255</v>
      </c>
      <c r="B376">
        <v>8</v>
      </c>
      <c r="C376" t="s">
        <v>255</v>
      </c>
      <c r="D376" t="s">
        <v>262</v>
      </c>
    </row>
    <row r="377" spans="1:4" x14ac:dyDescent="0.35">
      <c r="A377" t="s">
        <v>255</v>
      </c>
      <c r="B377">
        <v>9</v>
      </c>
      <c r="C377" t="s">
        <v>255</v>
      </c>
      <c r="D377" t="s">
        <v>263</v>
      </c>
    </row>
    <row r="378" spans="1:4" x14ac:dyDescent="0.35">
      <c r="A378" t="s">
        <v>255</v>
      </c>
      <c r="B378">
        <v>10</v>
      </c>
      <c r="C378" t="s">
        <v>255</v>
      </c>
      <c r="D378" t="s">
        <v>264</v>
      </c>
    </row>
    <row r="379" spans="1:4" x14ac:dyDescent="0.35">
      <c r="A379" t="s">
        <v>255</v>
      </c>
      <c r="B379">
        <v>11</v>
      </c>
      <c r="C379" t="s">
        <v>255</v>
      </c>
      <c r="D379" t="s">
        <v>265</v>
      </c>
    </row>
    <row r="380" spans="1:4" x14ac:dyDescent="0.35">
      <c r="A380" t="s">
        <v>266</v>
      </c>
      <c r="B380">
        <v>1</v>
      </c>
      <c r="C380" t="s">
        <v>266</v>
      </c>
      <c r="D380">
        <v>1</v>
      </c>
    </row>
    <row r="381" spans="1:4" x14ac:dyDescent="0.35">
      <c r="A381" t="s">
        <v>266</v>
      </c>
      <c r="B381">
        <v>2</v>
      </c>
      <c r="C381" t="s">
        <v>266</v>
      </c>
      <c r="D381">
        <v>2</v>
      </c>
    </row>
    <row r="382" spans="1:4" x14ac:dyDescent="0.35">
      <c r="A382" t="s">
        <v>266</v>
      </c>
      <c r="B382">
        <v>3</v>
      </c>
      <c r="C382" t="s">
        <v>266</v>
      </c>
      <c r="D382">
        <v>3</v>
      </c>
    </row>
    <row r="383" spans="1:4" x14ac:dyDescent="0.35">
      <c r="A383" t="s">
        <v>266</v>
      </c>
      <c r="B383">
        <v>4</v>
      </c>
      <c r="C383" t="s">
        <v>266</v>
      </c>
      <c r="D383">
        <v>4</v>
      </c>
    </row>
    <row r="384" spans="1:4" x14ac:dyDescent="0.35">
      <c r="A384" t="s">
        <v>266</v>
      </c>
      <c r="B384">
        <v>5</v>
      </c>
      <c r="C384" t="s">
        <v>266</v>
      </c>
      <c r="D384">
        <v>5</v>
      </c>
    </row>
    <row r="385" spans="1:4" x14ac:dyDescent="0.35">
      <c r="A385" t="s">
        <v>266</v>
      </c>
      <c r="B385">
        <v>6</v>
      </c>
      <c r="C385" t="s">
        <v>266</v>
      </c>
      <c r="D385">
        <v>6</v>
      </c>
    </row>
    <row r="386" spans="1:4" x14ac:dyDescent="0.35">
      <c r="A386" t="s">
        <v>266</v>
      </c>
      <c r="B386">
        <v>7</v>
      </c>
      <c r="C386" t="s">
        <v>266</v>
      </c>
      <c r="D386">
        <v>7</v>
      </c>
    </row>
    <row r="387" spans="1:4" x14ac:dyDescent="0.35">
      <c r="A387" t="s">
        <v>266</v>
      </c>
      <c r="B387">
        <v>8</v>
      </c>
      <c r="C387" t="s">
        <v>266</v>
      </c>
      <c r="D387">
        <v>8</v>
      </c>
    </row>
    <row r="388" spans="1:4" x14ac:dyDescent="0.35">
      <c r="A388" t="s">
        <v>266</v>
      </c>
      <c r="B388">
        <v>9</v>
      </c>
      <c r="C388" t="s">
        <v>266</v>
      </c>
      <c r="D388">
        <v>16</v>
      </c>
    </row>
    <row r="389" spans="1:4" x14ac:dyDescent="0.35">
      <c r="A389" t="s">
        <v>266</v>
      </c>
      <c r="B389">
        <v>10</v>
      </c>
      <c r="C389" t="s">
        <v>266</v>
      </c>
      <c r="D389">
        <v>32</v>
      </c>
    </row>
    <row r="390" spans="1:4" x14ac:dyDescent="0.35">
      <c r="A390" t="s">
        <v>267</v>
      </c>
      <c r="B390">
        <v>1</v>
      </c>
      <c r="C390" t="s">
        <v>267</v>
      </c>
      <c r="D390" t="e">
        <f>-size=20</f>
        <v>#NAME?</v>
      </c>
    </row>
    <row r="391" spans="1:4" x14ac:dyDescent="0.35">
      <c r="A391" t="s">
        <v>267</v>
      </c>
      <c r="B391">
        <v>2</v>
      </c>
      <c r="C391" t="s">
        <v>267</v>
      </c>
      <c r="D391" t="e">
        <f>-size=40</f>
        <v>#NAME?</v>
      </c>
    </row>
    <row r="392" spans="1:4" x14ac:dyDescent="0.35">
      <c r="A392" t="s">
        <v>267</v>
      </c>
      <c r="B392">
        <v>3</v>
      </c>
      <c r="C392" t="s">
        <v>267</v>
      </c>
      <c r="D392" t="e">
        <f>-size=60</f>
        <v>#NAME?</v>
      </c>
    </row>
    <row r="393" spans="1:4" x14ac:dyDescent="0.35">
      <c r="A393" t="s">
        <v>267</v>
      </c>
      <c r="B393">
        <v>4</v>
      </c>
      <c r="C393" t="s">
        <v>267</v>
      </c>
      <c r="D393" t="e">
        <f>-size=80</f>
        <v>#NAME?</v>
      </c>
    </row>
    <row r="394" spans="1:4" x14ac:dyDescent="0.35">
      <c r="A394" t="s">
        <v>267</v>
      </c>
      <c r="B394">
        <v>5</v>
      </c>
      <c r="C394" t="s">
        <v>267</v>
      </c>
      <c r="D394" t="e">
        <f>-size=100</f>
        <v>#NAME?</v>
      </c>
    </row>
    <row r="395" spans="1:4" x14ac:dyDescent="0.35">
      <c r="A395" t="s">
        <v>267</v>
      </c>
      <c r="B395">
        <v>6</v>
      </c>
      <c r="C395" t="s">
        <v>267</v>
      </c>
      <c r="D395" t="e">
        <f>-size=120</f>
        <v>#NAME?</v>
      </c>
    </row>
    <row r="396" spans="1:4" x14ac:dyDescent="0.35">
      <c r="A396" t="s">
        <v>267</v>
      </c>
      <c r="B396">
        <v>7</v>
      </c>
      <c r="C396" t="s">
        <v>267</v>
      </c>
      <c r="D396" t="e">
        <f>-size=140</f>
        <v>#NAME?</v>
      </c>
    </row>
    <row r="397" spans="1:4" x14ac:dyDescent="0.35">
      <c r="A397" t="s">
        <v>267</v>
      </c>
      <c r="B397">
        <v>8</v>
      </c>
      <c r="C397" t="s">
        <v>267</v>
      </c>
      <c r="D397" t="e">
        <f>-size=160</f>
        <v>#NAME?</v>
      </c>
    </row>
    <row r="398" spans="1:4" x14ac:dyDescent="0.35">
      <c r="A398" t="s">
        <v>267</v>
      </c>
      <c r="B398">
        <v>9</v>
      </c>
      <c r="C398" t="s">
        <v>267</v>
      </c>
      <c r="D398" t="e">
        <f>-size=180</f>
        <v>#NAME?</v>
      </c>
    </row>
    <row r="399" spans="1:4" x14ac:dyDescent="0.35">
      <c r="A399" t="s">
        <v>267</v>
      </c>
      <c r="B399">
        <v>10</v>
      </c>
      <c r="C399" t="s">
        <v>267</v>
      </c>
      <c r="D399" t="e">
        <f>-size=200</f>
        <v>#NAME?</v>
      </c>
    </row>
    <row r="400" spans="1:4" x14ac:dyDescent="0.35">
      <c r="A400" t="s">
        <v>268</v>
      </c>
      <c r="B400">
        <v>1</v>
      </c>
      <c r="C400" t="s">
        <v>268</v>
      </c>
      <c r="D400" t="s">
        <v>269</v>
      </c>
    </row>
    <row r="401" spans="1:4" x14ac:dyDescent="0.35">
      <c r="A401" t="s">
        <v>270</v>
      </c>
      <c r="B401">
        <v>1</v>
      </c>
      <c r="C401" t="s">
        <v>270</v>
      </c>
      <c r="D401" t="s">
        <v>271</v>
      </c>
    </row>
    <row r="402" spans="1:4" x14ac:dyDescent="0.35">
      <c r="A402" t="s">
        <v>270</v>
      </c>
      <c r="B402">
        <v>2</v>
      </c>
      <c r="C402" t="s">
        <v>270</v>
      </c>
      <c r="D402" t="s">
        <v>272</v>
      </c>
    </row>
    <row r="403" spans="1:4" x14ac:dyDescent="0.35">
      <c r="A403" t="s">
        <v>273</v>
      </c>
      <c r="B403">
        <v>1</v>
      </c>
      <c r="C403" t="s">
        <v>273</v>
      </c>
      <c r="D403" t="s">
        <v>274</v>
      </c>
    </row>
    <row r="404" spans="1:4" x14ac:dyDescent="0.35">
      <c r="A404" t="s">
        <v>275</v>
      </c>
      <c r="B404">
        <v>1</v>
      </c>
      <c r="C404" t="s">
        <v>275</v>
      </c>
      <c r="D404" t="s">
        <v>276</v>
      </c>
    </row>
    <row r="405" spans="1:4" x14ac:dyDescent="0.35">
      <c r="A405" t="s">
        <v>275</v>
      </c>
      <c r="B405">
        <v>2</v>
      </c>
      <c r="C405" t="s">
        <v>275</v>
      </c>
      <c r="D405" t="s">
        <v>277</v>
      </c>
    </row>
    <row r="406" spans="1:4" x14ac:dyDescent="0.35">
      <c r="A406" t="s">
        <v>275</v>
      </c>
      <c r="B406">
        <v>3</v>
      </c>
      <c r="C406" t="s">
        <v>275</v>
      </c>
      <c r="D406" t="s">
        <v>278</v>
      </c>
    </row>
    <row r="407" spans="1:4" x14ac:dyDescent="0.35">
      <c r="A407" t="s">
        <v>275</v>
      </c>
      <c r="B407">
        <v>4</v>
      </c>
      <c r="C407" t="s">
        <v>275</v>
      </c>
      <c r="D407" t="s">
        <v>279</v>
      </c>
    </row>
    <row r="408" spans="1:4" x14ac:dyDescent="0.35">
      <c r="A408" t="s">
        <v>275</v>
      </c>
      <c r="B408">
        <v>5</v>
      </c>
      <c r="C408" t="s">
        <v>275</v>
      </c>
      <c r="D408" t="s">
        <v>280</v>
      </c>
    </row>
    <row r="409" spans="1:4" x14ac:dyDescent="0.35">
      <c r="A409" t="s">
        <v>275</v>
      </c>
      <c r="B409">
        <v>6</v>
      </c>
      <c r="C409" t="s">
        <v>275</v>
      </c>
      <c r="D409" t="s">
        <v>281</v>
      </c>
    </row>
    <row r="410" spans="1:4" x14ac:dyDescent="0.35">
      <c r="A410" t="s">
        <v>275</v>
      </c>
      <c r="B410">
        <v>7</v>
      </c>
      <c r="C410" t="s">
        <v>275</v>
      </c>
      <c r="D410" t="s">
        <v>282</v>
      </c>
    </row>
    <row r="411" spans="1:4" x14ac:dyDescent="0.35">
      <c r="A411" t="s">
        <v>275</v>
      </c>
      <c r="B411">
        <v>8</v>
      </c>
      <c r="C411" t="s">
        <v>275</v>
      </c>
      <c r="D411" t="s">
        <v>283</v>
      </c>
    </row>
    <row r="412" spans="1:4" x14ac:dyDescent="0.35">
      <c r="A412" t="s">
        <v>275</v>
      </c>
      <c r="B412">
        <v>9</v>
      </c>
      <c r="C412" t="s">
        <v>275</v>
      </c>
      <c r="D412" t="s">
        <v>284</v>
      </c>
    </row>
    <row r="413" spans="1:4" x14ac:dyDescent="0.35">
      <c r="A413" t="s">
        <v>285</v>
      </c>
      <c r="B413">
        <v>1</v>
      </c>
      <c r="C413" t="s">
        <v>286</v>
      </c>
    </row>
    <row r="414" spans="1:4" x14ac:dyDescent="0.35">
      <c r="A414" t="s">
        <v>285</v>
      </c>
      <c r="B414">
        <v>2</v>
      </c>
      <c r="C414" t="s">
        <v>287</v>
      </c>
    </row>
    <row r="415" spans="1:4" x14ac:dyDescent="0.35">
      <c r="A415" t="s">
        <v>285</v>
      </c>
      <c r="B415">
        <v>3</v>
      </c>
      <c r="C415" t="s">
        <v>288</v>
      </c>
    </row>
    <row r="416" spans="1:4" x14ac:dyDescent="0.35">
      <c r="A416" t="s">
        <v>285</v>
      </c>
      <c r="B416">
        <v>4</v>
      </c>
      <c r="C416" t="s">
        <v>289</v>
      </c>
    </row>
    <row r="417" spans="1:4" x14ac:dyDescent="0.35">
      <c r="A417" t="s">
        <v>285</v>
      </c>
      <c r="B417">
        <v>5</v>
      </c>
      <c r="C417" t="s">
        <v>290</v>
      </c>
    </row>
    <row r="418" spans="1:4" x14ac:dyDescent="0.35">
      <c r="A418" t="s">
        <v>285</v>
      </c>
      <c r="B418">
        <v>6</v>
      </c>
      <c r="C418" t="s">
        <v>291</v>
      </c>
    </row>
    <row r="419" spans="1:4" x14ac:dyDescent="0.35">
      <c r="A419" t="s">
        <v>285</v>
      </c>
      <c r="B419">
        <v>7</v>
      </c>
      <c r="C419" t="s">
        <v>292</v>
      </c>
    </row>
    <row r="420" spans="1:4" x14ac:dyDescent="0.35">
      <c r="A420" t="s">
        <v>285</v>
      </c>
      <c r="B420">
        <v>8</v>
      </c>
      <c r="C420" t="s">
        <v>293</v>
      </c>
    </row>
    <row r="421" spans="1:4" x14ac:dyDescent="0.35">
      <c r="A421" t="s">
        <v>285</v>
      </c>
      <c r="B421">
        <v>9</v>
      </c>
      <c r="C421" t="s">
        <v>294</v>
      </c>
    </row>
    <row r="422" spans="1:4" x14ac:dyDescent="0.35">
      <c r="A422" t="s">
        <v>285</v>
      </c>
      <c r="B422">
        <v>10</v>
      </c>
      <c r="C422" t="s">
        <v>295</v>
      </c>
    </row>
    <row r="423" spans="1:4" x14ac:dyDescent="0.35">
      <c r="A423" t="s">
        <v>296</v>
      </c>
      <c r="B423">
        <v>1</v>
      </c>
      <c r="C423" t="s">
        <v>296</v>
      </c>
      <c r="D423" t="s">
        <v>297</v>
      </c>
    </row>
    <row r="424" spans="1:4" x14ac:dyDescent="0.35">
      <c r="A424" t="s">
        <v>296</v>
      </c>
      <c r="B424">
        <v>2</v>
      </c>
      <c r="C424" t="s">
        <v>296</v>
      </c>
      <c r="D424" t="s">
        <v>298</v>
      </c>
    </row>
    <row r="425" spans="1:4" x14ac:dyDescent="0.35">
      <c r="A425" t="s">
        <v>296</v>
      </c>
      <c r="B425">
        <v>3</v>
      </c>
      <c r="C425" t="s">
        <v>296</v>
      </c>
      <c r="D425" t="s">
        <v>299</v>
      </c>
    </row>
    <row r="426" spans="1:4" x14ac:dyDescent="0.35">
      <c r="A426" t="s">
        <v>296</v>
      </c>
      <c r="B426">
        <v>4</v>
      </c>
      <c r="C426" t="s">
        <v>296</v>
      </c>
      <c r="D426" t="s">
        <v>300</v>
      </c>
    </row>
    <row r="427" spans="1:4" x14ac:dyDescent="0.35">
      <c r="A427" t="s">
        <v>296</v>
      </c>
      <c r="B427">
        <v>5</v>
      </c>
      <c r="C427" t="s">
        <v>296</v>
      </c>
      <c r="D427" t="s">
        <v>301</v>
      </c>
    </row>
    <row r="428" spans="1:4" x14ac:dyDescent="0.35">
      <c r="A428" t="s">
        <v>296</v>
      </c>
      <c r="B428">
        <v>6</v>
      </c>
      <c r="C428" t="s">
        <v>296</v>
      </c>
      <c r="D428" t="s">
        <v>301</v>
      </c>
    </row>
    <row r="429" spans="1:4" x14ac:dyDescent="0.35">
      <c r="A429" t="s">
        <v>296</v>
      </c>
      <c r="B429">
        <v>7</v>
      </c>
      <c r="C429" t="s">
        <v>296</v>
      </c>
      <c r="D429" t="s">
        <v>302</v>
      </c>
    </row>
    <row r="430" spans="1:4" x14ac:dyDescent="0.35">
      <c r="A430" t="s">
        <v>296</v>
      </c>
      <c r="B430">
        <v>8</v>
      </c>
      <c r="C430" t="s">
        <v>296</v>
      </c>
      <c r="D430" t="s">
        <v>303</v>
      </c>
    </row>
    <row r="431" spans="1:4" x14ac:dyDescent="0.35">
      <c r="A431" t="s">
        <v>296</v>
      </c>
      <c r="B431">
        <v>9</v>
      </c>
      <c r="C431" t="s">
        <v>296</v>
      </c>
      <c r="D431" t="s">
        <v>304</v>
      </c>
    </row>
    <row r="432" spans="1:4" x14ac:dyDescent="0.35">
      <c r="A432" t="s">
        <v>296</v>
      </c>
      <c r="B432">
        <v>10</v>
      </c>
      <c r="C432" t="s">
        <v>296</v>
      </c>
      <c r="D432" t="s">
        <v>305</v>
      </c>
    </row>
    <row r="433" spans="1:4" x14ac:dyDescent="0.35">
      <c r="A433" t="s">
        <v>306</v>
      </c>
      <c r="B433">
        <v>1</v>
      </c>
      <c r="C433" t="s">
        <v>306</v>
      </c>
    </row>
    <row r="434" spans="1:4" x14ac:dyDescent="0.35">
      <c r="A434" t="s">
        <v>307</v>
      </c>
      <c r="B434">
        <v>1</v>
      </c>
      <c r="C434" t="s">
        <v>307</v>
      </c>
      <c r="D434" t="s">
        <v>308</v>
      </c>
    </row>
    <row r="435" spans="1:4" x14ac:dyDescent="0.35">
      <c r="A435" t="s">
        <v>307</v>
      </c>
      <c r="B435">
        <v>2</v>
      </c>
      <c r="C435" t="s">
        <v>307</v>
      </c>
      <c r="D435" t="s">
        <v>309</v>
      </c>
    </row>
    <row r="436" spans="1:4" x14ac:dyDescent="0.35">
      <c r="A436" t="s">
        <v>307</v>
      </c>
      <c r="B436">
        <v>3</v>
      </c>
      <c r="C436" t="s">
        <v>307</v>
      </c>
      <c r="D436" t="s">
        <v>310</v>
      </c>
    </row>
    <row r="437" spans="1:4" x14ac:dyDescent="0.35">
      <c r="A437" t="s">
        <v>307</v>
      </c>
      <c r="B437">
        <v>4</v>
      </c>
      <c r="C437" t="s">
        <v>307</v>
      </c>
      <c r="D437" t="s">
        <v>311</v>
      </c>
    </row>
    <row r="438" spans="1:4" x14ac:dyDescent="0.35">
      <c r="A438" t="s">
        <v>307</v>
      </c>
      <c r="B438">
        <v>5</v>
      </c>
      <c r="C438" t="s">
        <v>307</v>
      </c>
      <c r="D438" t="s">
        <v>312</v>
      </c>
    </row>
    <row r="439" spans="1:4" x14ac:dyDescent="0.35">
      <c r="A439" t="s">
        <v>307</v>
      </c>
      <c r="B439">
        <v>6</v>
      </c>
      <c r="C439" t="s">
        <v>307</v>
      </c>
      <c r="D439" t="s">
        <v>313</v>
      </c>
    </row>
    <row r="440" spans="1:4" x14ac:dyDescent="0.35">
      <c r="A440" t="s">
        <v>307</v>
      </c>
      <c r="B440">
        <v>7</v>
      </c>
      <c r="C440" t="s">
        <v>307</v>
      </c>
      <c r="D440" t="s">
        <v>314</v>
      </c>
    </row>
    <row r="441" spans="1:4" x14ac:dyDescent="0.35">
      <c r="A441" t="s">
        <v>307</v>
      </c>
      <c r="B441">
        <v>8</v>
      </c>
      <c r="C441" t="s">
        <v>307</v>
      </c>
      <c r="D441" t="s">
        <v>315</v>
      </c>
    </row>
    <row r="442" spans="1:4" x14ac:dyDescent="0.35">
      <c r="A442" t="s">
        <v>307</v>
      </c>
      <c r="B442">
        <v>9</v>
      </c>
      <c r="C442" t="s">
        <v>307</v>
      </c>
      <c r="D442" t="s">
        <v>316</v>
      </c>
    </row>
    <row r="443" spans="1:4" x14ac:dyDescent="0.35">
      <c r="A443" t="s">
        <v>307</v>
      </c>
      <c r="B443">
        <v>10</v>
      </c>
      <c r="C443" t="s">
        <v>307</v>
      </c>
      <c r="D443" t="s">
        <v>317</v>
      </c>
    </row>
    <row r="444" spans="1:4" x14ac:dyDescent="0.35">
      <c r="A444" t="s">
        <v>318</v>
      </c>
      <c r="B444">
        <v>1</v>
      </c>
      <c r="C444" t="s">
        <v>318</v>
      </c>
      <c r="D444" t="s">
        <v>319</v>
      </c>
    </row>
    <row r="445" spans="1:4" x14ac:dyDescent="0.35">
      <c r="A445" t="s">
        <v>318</v>
      </c>
      <c r="B445">
        <v>2</v>
      </c>
      <c r="C445" t="s">
        <v>318</v>
      </c>
      <c r="D445" t="s">
        <v>320</v>
      </c>
    </row>
    <row r="446" spans="1:4" x14ac:dyDescent="0.35">
      <c r="A446" t="s">
        <v>318</v>
      </c>
      <c r="B446">
        <v>3</v>
      </c>
      <c r="C446" t="s">
        <v>318</v>
      </c>
      <c r="D446" t="s">
        <v>321</v>
      </c>
    </row>
    <row r="447" spans="1:4" x14ac:dyDescent="0.35">
      <c r="A447" t="s">
        <v>318</v>
      </c>
      <c r="B447">
        <v>4</v>
      </c>
      <c r="C447" t="s">
        <v>318</v>
      </c>
      <c r="D447" t="s">
        <v>322</v>
      </c>
    </row>
    <row r="448" spans="1:4" x14ac:dyDescent="0.35">
      <c r="A448" t="s">
        <v>318</v>
      </c>
      <c r="B448">
        <v>5</v>
      </c>
      <c r="C448" t="s">
        <v>318</v>
      </c>
      <c r="D448" t="s">
        <v>323</v>
      </c>
    </row>
    <row r="449" spans="1:4" x14ac:dyDescent="0.35">
      <c r="A449" t="s">
        <v>318</v>
      </c>
      <c r="B449">
        <v>6</v>
      </c>
      <c r="C449" t="s">
        <v>318</v>
      </c>
      <c r="D449" t="s">
        <v>324</v>
      </c>
    </row>
    <row r="450" spans="1:4" x14ac:dyDescent="0.35">
      <c r="A450" t="s">
        <v>318</v>
      </c>
      <c r="B450">
        <v>7</v>
      </c>
      <c r="C450" t="s">
        <v>318</v>
      </c>
      <c r="D450" t="s">
        <v>325</v>
      </c>
    </row>
    <row r="451" spans="1:4" x14ac:dyDescent="0.35">
      <c r="A451" t="s">
        <v>318</v>
      </c>
      <c r="B451">
        <v>8</v>
      </c>
      <c r="C451" t="s">
        <v>318</v>
      </c>
      <c r="D451" t="s">
        <v>326</v>
      </c>
    </row>
    <row r="452" spans="1:4" x14ac:dyDescent="0.35">
      <c r="A452" t="s">
        <v>318</v>
      </c>
      <c r="B452">
        <v>9</v>
      </c>
      <c r="C452" t="s">
        <v>318</v>
      </c>
      <c r="D452" t="s">
        <v>327</v>
      </c>
    </row>
    <row r="453" spans="1:4" x14ac:dyDescent="0.35">
      <c r="A453" t="s">
        <v>318</v>
      </c>
      <c r="B453">
        <v>10</v>
      </c>
      <c r="C453" t="s">
        <v>318</v>
      </c>
      <c r="D453" t="s">
        <v>328</v>
      </c>
    </row>
    <row r="454" spans="1:4" x14ac:dyDescent="0.35">
      <c r="A454" t="s">
        <v>329</v>
      </c>
      <c r="B454">
        <v>1</v>
      </c>
      <c r="C454" t="s">
        <v>329</v>
      </c>
      <c r="D454" t="s">
        <v>330</v>
      </c>
    </row>
    <row r="455" spans="1:4" x14ac:dyDescent="0.35">
      <c r="A455" t="s">
        <v>329</v>
      </c>
      <c r="B455">
        <v>2</v>
      </c>
      <c r="C455" t="s">
        <v>329</v>
      </c>
      <c r="D455" t="s">
        <v>331</v>
      </c>
    </row>
    <row r="456" spans="1:4" x14ac:dyDescent="0.35">
      <c r="A456" t="s">
        <v>329</v>
      </c>
      <c r="B456">
        <v>3</v>
      </c>
      <c r="C456" t="s">
        <v>329</v>
      </c>
      <c r="D456" t="s">
        <v>332</v>
      </c>
    </row>
    <row r="457" spans="1:4" x14ac:dyDescent="0.35">
      <c r="A457" t="s">
        <v>329</v>
      </c>
      <c r="B457">
        <v>4</v>
      </c>
      <c r="C457" t="s">
        <v>329</v>
      </c>
      <c r="D457" t="s">
        <v>333</v>
      </c>
    </row>
    <row r="458" spans="1:4" x14ac:dyDescent="0.35">
      <c r="A458" t="s">
        <v>329</v>
      </c>
      <c r="B458">
        <v>5</v>
      </c>
      <c r="C458" t="s">
        <v>329</v>
      </c>
      <c r="D458" t="s">
        <v>334</v>
      </c>
    </row>
    <row r="459" spans="1:4" x14ac:dyDescent="0.35">
      <c r="A459" t="s">
        <v>329</v>
      </c>
      <c r="B459">
        <v>6</v>
      </c>
      <c r="C459" t="s">
        <v>329</v>
      </c>
      <c r="D459" t="s">
        <v>335</v>
      </c>
    </row>
    <row r="460" spans="1:4" x14ac:dyDescent="0.35">
      <c r="A460" t="s">
        <v>329</v>
      </c>
      <c r="B460">
        <v>7</v>
      </c>
      <c r="C460" t="s">
        <v>329</v>
      </c>
      <c r="D460" t="s">
        <v>336</v>
      </c>
    </row>
    <row r="461" spans="1:4" x14ac:dyDescent="0.35">
      <c r="A461" t="s">
        <v>329</v>
      </c>
      <c r="B461">
        <v>8</v>
      </c>
      <c r="C461" t="s">
        <v>329</v>
      </c>
      <c r="D461" t="s">
        <v>337</v>
      </c>
    </row>
    <row r="462" spans="1:4" x14ac:dyDescent="0.35">
      <c r="A462" t="s">
        <v>329</v>
      </c>
      <c r="B462">
        <v>9</v>
      </c>
      <c r="C462" t="s">
        <v>329</v>
      </c>
      <c r="D462" t="s">
        <v>338</v>
      </c>
    </row>
    <row r="463" spans="1:4" x14ac:dyDescent="0.35">
      <c r="A463" t="s">
        <v>329</v>
      </c>
      <c r="B463">
        <v>10</v>
      </c>
      <c r="C463" t="s">
        <v>329</v>
      </c>
      <c r="D463" t="s">
        <v>339</v>
      </c>
    </row>
    <row r="464" spans="1:4" x14ac:dyDescent="0.35">
      <c r="A464" t="s">
        <v>329</v>
      </c>
      <c r="B464">
        <v>11</v>
      </c>
      <c r="C464" t="s">
        <v>329</v>
      </c>
      <c r="D464" t="s">
        <v>340</v>
      </c>
    </row>
    <row r="465" spans="1:4" x14ac:dyDescent="0.35">
      <c r="A465" t="s">
        <v>329</v>
      </c>
      <c r="B465">
        <v>12</v>
      </c>
      <c r="C465" t="s">
        <v>329</v>
      </c>
      <c r="D465" t="s">
        <v>341</v>
      </c>
    </row>
    <row r="466" spans="1:4" x14ac:dyDescent="0.35">
      <c r="A466" t="s">
        <v>342</v>
      </c>
      <c r="B466">
        <v>1</v>
      </c>
      <c r="C466" t="s">
        <v>342</v>
      </c>
      <c r="D466" t="s">
        <v>343</v>
      </c>
    </row>
    <row r="467" spans="1:4" x14ac:dyDescent="0.35">
      <c r="A467" t="s">
        <v>342</v>
      </c>
      <c r="B467">
        <v>2</v>
      </c>
      <c r="C467" t="s">
        <v>342</v>
      </c>
      <c r="D467" t="s">
        <v>344</v>
      </c>
    </row>
    <row r="468" spans="1:4" x14ac:dyDescent="0.35">
      <c r="A468" t="s">
        <v>342</v>
      </c>
      <c r="B468">
        <v>3</v>
      </c>
      <c r="C468" t="s">
        <v>342</v>
      </c>
      <c r="D468" t="s">
        <v>345</v>
      </c>
    </row>
    <row r="469" spans="1:4" x14ac:dyDescent="0.35">
      <c r="A469" t="s">
        <v>342</v>
      </c>
      <c r="B469">
        <v>4</v>
      </c>
      <c r="C469" t="s">
        <v>342</v>
      </c>
      <c r="D469" t="s">
        <v>346</v>
      </c>
    </row>
    <row r="470" spans="1:4" x14ac:dyDescent="0.35">
      <c r="A470" t="s">
        <v>342</v>
      </c>
      <c r="B470">
        <v>5</v>
      </c>
      <c r="C470" t="s">
        <v>342</v>
      </c>
      <c r="D470" t="s">
        <v>347</v>
      </c>
    </row>
    <row r="471" spans="1:4" x14ac:dyDescent="0.35">
      <c r="A471" t="s">
        <v>342</v>
      </c>
      <c r="B471">
        <v>6</v>
      </c>
      <c r="C471" t="s">
        <v>342</v>
      </c>
      <c r="D471" t="s">
        <v>348</v>
      </c>
    </row>
    <row r="472" spans="1:4" x14ac:dyDescent="0.35">
      <c r="A472" t="s">
        <v>342</v>
      </c>
      <c r="B472">
        <v>7</v>
      </c>
      <c r="C472" t="s">
        <v>342</v>
      </c>
      <c r="D472" t="s">
        <v>349</v>
      </c>
    </row>
    <row r="473" spans="1:4" x14ac:dyDescent="0.35">
      <c r="A473" t="s">
        <v>342</v>
      </c>
      <c r="B473">
        <v>8</v>
      </c>
      <c r="C473" t="s">
        <v>342</v>
      </c>
      <c r="D473" t="s">
        <v>350</v>
      </c>
    </row>
    <row r="474" spans="1:4" x14ac:dyDescent="0.35">
      <c r="A474" t="s">
        <v>342</v>
      </c>
      <c r="B474">
        <v>9</v>
      </c>
      <c r="C474" t="s">
        <v>342</v>
      </c>
      <c r="D474" t="s">
        <v>351</v>
      </c>
    </row>
    <row r="475" spans="1:4" x14ac:dyDescent="0.35">
      <c r="A475" t="s">
        <v>342</v>
      </c>
      <c r="B475">
        <v>10</v>
      </c>
      <c r="C475" t="s">
        <v>342</v>
      </c>
      <c r="D475" t="s">
        <v>352</v>
      </c>
    </row>
    <row r="476" spans="1:4" x14ac:dyDescent="0.35">
      <c r="A476" t="s">
        <v>353</v>
      </c>
      <c r="B476">
        <v>1</v>
      </c>
      <c r="C476" t="s">
        <v>353</v>
      </c>
    </row>
    <row r="477" spans="1:4" x14ac:dyDescent="0.35">
      <c r="A477" t="s">
        <v>354</v>
      </c>
      <c r="B477">
        <v>1</v>
      </c>
      <c r="C477" t="s">
        <v>354</v>
      </c>
      <c r="D477">
        <v>48</v>
      </c>
    </row>
    <row r="478" spans="1:4" x14ac:dyDescent="0.35">
      <c r="A478" t="s">
        <v>354</v>
      </c>
      <c r="B478">
        <v>2</v>
      </c>
      <c r="C478" t="s">
        <v>354</v>
      </c>
      <c r="D478">
        <v>2</v>
      </c>
    </row>
    <row r="479" spans="1:4" x14ac:dyDescent="0.35">
      <c r="A479" t="s">
        <v>354</v>
      </c>
      <c r="B479">
        <v>3</v>
      </c>
      <c r="C479" t="s">
        <v>354</v>
      </c>
      <c r="D479">
        <v>3</v>
      </c>
    </row>
    <row r="480" spans="1:4" x14ac:dyDescent="0.35">
      <c r="A480" t="s">
        <v>354</v>
      </c>
      <c r="B480">
        <v>4</v>
      </c>
      <c r="C480" t="s">
        <v>354</v>
      </c>
      <c r="D480">
        <v>4</v>
      </c>
    </row>
    <row r="481" spans="1:4" x14ac:dyDescent="0.35">
      <c r="A481" t="s">
        <v>354</v>
      </c>
      <c r="B481">
        <v>5</v>
      </c>
      <c r="C481" t="s">
        <v>354</v>
      </c>
      <c r="D481">
        <v>5</v>
      </c>
    </row>
    <row r="482" spans="1:4" x14ac:dyDescent="0.35">
      <c r="A482" t="s">
        <v>354</v>
      </c>
      <c r="B482">
        <v>6</v>
      </c>
      <c r="C482" t="s">
        <v>354</v>
      </c>
      <c r="D482">
        <v>6</v>
      </c>
    </row>
    <row r="483" spans="1:4" x14ac:dyDescent="0.35">
      <c r="A483" t="s">
        <v>354</v>
      </c>
      <c r="B483">
        <v>7</v>
      </c>
      <c r="C483" t="s">
        <v>354</v>
      </c>
      <c r="D483">
        <v>8</v>
      </c>
    </row>
    <row r="484" spans="1:4" x14ac:dyDescent="0.35">
      <c r="A484" t="s">
        <v>354</v>
      </c>
      <c r="B484">
        <v>8</v>
      </c>
      <c r="C484" t="s">
        <v>354</v>
      </c>
      <c r="D484">
        <v>16</v>
      </c>
    </row>
    <row r="485" spans="1:4" x14ac:dyDescent="0.35">
      <c r="A485" t="s">
        <v>354</v>
      </c>
      <c r="B485">
        <v>9</v>
      </c>
      <c r="C485" t="s">
        <v>354</v>
      </c>
      <c r="D485">
        <v>32</v>
      </c>
    </row>
    <row r="486" spans="1:4" x14ac:dyDescent="0.35">
      <c r="A486" t="s">
        <v>354</v>
      </c>
      <c r="B486">
        <v>10</v>
      </c>
      <c r="C486" t="s">
        <v>354</v>
      </c>
      <c r="D486">
        <v>64</v>
      </c>
    </row>
    <row r="487" spans="1:4" x14ac:dyDescent="0.35">
      <c r="A487" t="s">
        <v>355</v>
      </c>
      <c r="B487">
        <v>1</v>
      </c>
      <c r="C487" t="s">
        <v>355</v>
      </c>
    </row>
    <row r="488" spans="1:4" x14ac:dyDescent="0.35">
      <c r="A488" t="s">
        <v>355</v>
      </c>
      <c r="B488">
        <v>2</v>
      </c>
      <c r="C488" t="s">
        <v>355</v>
      </c>
      <c r="D488" t="s">
        <v>356</v>
      </c>
    </row>
    <row r="489" spans="1:4" x14ac:dyDescent="0.35">
      <c r="A489" t="s">
        <v>355</v>
      </c>
      <c r="B489">
        <v>3</v>
      </c>
      <c r="C489" t="s">
        <v>355</v>
      </c>
      <c r="D489" t="s">
        <v>357</v>
      </c>
    </row>
    <row r="490" spans="1:4" x14ac:dyDescent="0.35">
      <c r="A490" t="s">
        <v>355</v>
      </c>
      <c r="B490">
        <v>4</v>
      </c>
      <c r="C490" t="s">
        <v>355</v>
      </c>
      <c r="D490" t="s">
        <v>358</v>
      </c>
    </row>
    <row r="491" spans="1:4" x14ac:dyDescent="0.35">
      <c r="A491" t="s">
        <v>355</v>
      </c>
      <c r="B491">
        <v>5</v>
      </c>
      <c r="C491" t="s">
        <v>355</v>
      </c>
      <c r="D491" t="s">
        <v>359</v>
      </c>
    </row>
    <row r="492" spans="1:4" x14ac:dyDescent="0.35">
      <c r="A492" t="s">
        <v>355</v>
      </c>
      <c r="B492">
        <v>6</v>
      </c>
      <c r="C492" t="s">
        <v>355</v>
      </c>
      <c r="D492" t="s">
        <v>360</v>
      </c>
    </row>
    <row r="493" spans="1:4" x14ac:dyDescent="0.35">
      <c r="A493" t="s">
        <v>355</v>
      </c>
      <c r="B493">
        <v>7</v>
      </c>
      <c r="C493" t="s">
        <v>355</v>
      </c>
      <c r="D493" t="s">
        <v>361</v>
      </c>
    </row>
    <row r="494" spans="1:4" x14ac:dyDescent="0.35">
      <c r="A494" t="s">
        <v>355</v>
      </c>
      <c r="B494">
        <v>8</v>
      </c>
      <c r="C494" t="s">
        <v>355</v>
      </c>
      <c r="D494" t="s">
        <v>362</v>
      </c>
    </row>
    <row r="495" spans="1:4" x14ac:dyDescent="0.35">
      <c r="A495" t="s">
        <v>355</v>
      </c>
      <c r="B495">
        <v>9</v>
      </c>
      <c r="C495" t="s">
        <v>355</v>
      </c>
      <c r="D495" t="s">
        <v>363</v>
      </c>
    </row>
    <row r="496" spans="1:4" x14ac:dyDescent="0.35">
      <c r="A496" t="s">
        <v>355</v>
      </c>
      <c r="B496">
        <v>10</v>
      </c>
      <c r="C496" t="s">
        <v>355</v>
      </c>
      <c r="D496" t="s">
        <v>364</v>
      </c>
    </row>
    <row r="497" spans="1:4" x14ac:dyDescent="0.35">
      <c r="A497" t="s">
        <v>355</v>
      </c>
      <c r="B497">
        <v>11</v>
      </c>
      <c r="C497" t="s">
        <v>355</v>
      </c>
      <c r="D497" t="s">
        <v>365</v>
      </c>
    </row>
    <row r="498" spans="1:4" x14ac:dyDescent="0.35">
      <c r="A498" t="s">
        <v>366</v>
      </c>
      <c r="B498">
        <v>1</v>
      </c>
      <c r="C498" t="s">
        <v>366</v>
      </c>
      <c r="D498" t="s">
        <v>367</v>
      </c>
    </row>
    <row r="499" spans="1:4" x14ac:dyDescent="0.35">
      <c r="A499" t="s">
        <v>366</v>
      </c>
      <c r="B499">
        <v>2</v>
      </c>
      <c r="C499" t="s">
        <v>366</v>
      </c>
      <c r="D499" t="s">
        <v>368</v>
      </c>
    </row>
    <row r="500" spans="1:4" x14ac:dyDescent="0.35">
      <c r="A500" t="s">
        <v>366</v>
      </c>
      <c r="B500">
        <v>3</v>
      </c>
      <c r="C500" t="s">
        <v>366</v>
      </c>
      <c r="D500" t="s">
        <v>369</v>
      </c>
    </row>
    <row r="501" spans="1:4" x14ac:dyDescent="0.35">
      <c r="A501" t="s">
        <v>366</v>
      </c>
      <c r="B501">
        <v>4</v>
      </c>
      <c r="C501" t="s">
        <v>366</v>
      </c>
      <c r="D501" t="s">
        <v>370</v>
      </c>
    </row>
    <row r="502" spans="1:4" x14ac:dyDescent="0.35">
      <c r="A502" t="s">
        <v>366</v>
      </c>
      <c r="B502">
        <v>5</v>
      </c>
      <c r="C502" t="s">
        <v>366</v>
      </c>
      <c r="D502" t="s">
        <v>371</v>
      </c>
    </row>
    <row r="503" spans="1:4" x14ac:dyDescent="0.35">
      <c r="A503" t="s">
        <v>366</v>
      </c>
      <c r="B503">
        <v>6</v>
      </c>
      <c r="C503" t="s">
        <v>366</v>
      </c>
      <c r="D503" t="s">
        <v>372</v>
      </c>
    </row>
    <row r="504" spans="1:4" x14ac:dyDescent="0.35">
      <c r="A504" t="s">
        <v>366</v>
      </c>
      <c r="B504">
        <v>7</v>
      </c>
      <c r="C504" t="s">
        <v>366</v>
      </c>
      <c r="D504" t="s">
        <v>373</v>
      </c>
    </row>
    <row r="505" spans="1:4" x14ac:dyDescent="0.35">
      <c r="A505" t="s">
        <v>366</v>
      </c>
      <c r="B505">
        <v>8</v>
      </c>
      <c r="C505" t="s">
        <v>366</v>
      </c>
      <c r="D505" t="s">
        <v>374</v>
      </c>
    </row>
    <row r="506" spans="1:4" x14ac:dyDescent="0.35">
      <c r="A506" t="s">
        <v>366</v>
      </c>
      <c r="B506">
        <v>9</v>
      </c>
      <c r="C506" t="s">
        <v>366</v>
      </c>
      <c r="D506" t="s">
        <v>375</v>
      </c>
    </row>
    <row r="507" spans="1:4" x14ac:dyDescent="0.35">
      <c r="A507" t="s">
        <v>366</v>
      </c>
      <c r="B507">
        <v>10</v>
      </c>
      <c r="C507" t="s">
        <v>366</v>
      </c>
      <c r="D507" t="s">
        <v>376</v>
      </c>
    </row>
    <row r="508" spans="1:4" x14ac:dyDescent="0.35">
      <c r="A508" t="s">
        <v>366</v>
      </c>
      <c r="B508">
        <v>11</v>
      </c>
      <c r="C508" t="s">
        <v>366</v>
      </c>
      <c r="D508" t="s">
        <v>377</v>
      </c>
    </row>
    <row r="509" spans="1:4" x14ac:dyDescent="0.35">
      <c r="A509" t="s">
        <v>366</v>
      </c>
      <c r="B509">
        <v>12</v>
      </c>
      <c r="C509" t="s">
        <v>366</v>
      </c>
      <c r="D509" t="s">
        <v>378</v>
      </c>
    </row>
    <row r="510" spans="1:4" x14ac:dyDescent="0.35">
      <c r="A510" t="s">
        <v>366</v>
      </c>
      <c r="B510">
        <v>13</v>
      </c>
      <c r="C510" t="s">
        <v>366</v>
      </c>
      <c r="D510" t="s">
        <v>379</v>
      </c>
    </row>
    <row r="511" spans="1:4" x14ac:dyDescent="0.35">
      <c r="A511" t="s">
        <v>366</v>
      </c>
      <c r="B511">
        <v>14</v>
      </c>
      <c r="C511" t="s">
        <v>366</v>
      </c>
      <c r="D511" t="s">
        <v>380</v>
      </c>
    </row>
    <row r="512" spans="1:4" x14ac:dyDescent="0.35">
      <c r="A512" t="s">
        <v>381</v>
      </c>
      <c r="B512">
        <v>1</v>
      </c>
      <c r="C512" t="s">
        <v>381</v>
      </c>
      <c r="D512" t="e">
        <f>-n=16777216 -type=int</f>
        <v>#NAME?</v>
      </c>
    </row>
    <row r="513" spans="1:4" x14ac:dyDescent="0.35">
      <c r="A513" t="s">
        <v>381</v>
      </c>
      <c r="B513">
        <v>2</v>
      </c>
      <c r="C513" t="s">
        <v>381</v>
      </c>
      <c r="D513" t="e">
        <f>-n=16777216 -type=float</f>
        <v>#NAME?</v>
      </c>
    </row>
    <row r="514" spans="1:4" x14ac:dyDescent="0.35">
      <c r="A514" t="s">
        <v>381</v>
      </c>
      <c r="B514">
        <v>3</v>
      </c>
      <c r="C514" t="s">
        <v>381</v>
      </c>
      <c r="D514" t="e">
        <f>-n=16777216 -type=double</f>
        <v>#NAME?</v>
      </c>
    </row>
    <row r="515" spans="1:4" x14ac:dyDescent="0.35">
      <c r="A515" t="s">
        <v>381</v>
      </c>
      <c r="B515">
        <v>4</v>
      </c>
      <c r="C515" t="s">
        <v>381</v>
      </c>
      <c r="D515" t="e">
        <f>-n=16777216 -type=int -kernel=5</f>
        <v>#NAME?</v>
      </c>
    </row>
    <row r="516" spans="1:4" x14ac:dyDescent="0.35">
      <c r="A516" t="s">
        <v>381</v>
      </c>
      <c r="B516">
        <v>5</v>
      </c>
      <c r="C516" t="s">
        <v>381</v>
      </c>
      <c r="D516" t="e">
        <f>-n=16777216 -type=float -kernel=5</f>
        <v>#NAME?</v>
      </c>
    </row>
    <row r="517" spans="1:4" x14ac:dyDescent="0.35">
      <c r="A517" t="s">
        <v>381</v>
      </c>
      <c r="B517">
        <v>6</v>
      </c>
      <c r="C517" t="s">
        <v>381</v>
      </c>
      <c r="D517" t="e">
        <f>-n=16777216 -type=double -kernel=5</f>
        <v>#NAME?</v>
      </c>
    </row>
    <row r="518" spans="1:4" x14ac:dyDescent="0.35">
      <c r="A518" t="s">
        <v>381</v>
      </c>
      <c r="B518">
        <v>7</v>
      </c>
      <c r="C518" t="s">
        <v>381</v>
      </c>
      <c r="D518" t="e">
        <f>-n=16777216 -type=int -kernel=4</f>
        <v>#NAME?</v>
      </c>
    </row>
    <row r="519" spans="1:4" x14ac:dyDescent="0.35">
      <c r="A519" t="s">
        <v>381</v>
      </c>
      <c r="B519">
        <v>8</v>
      </c>
      <c r="C519" t="s">
        <v>381</v>
      </c>
      <c r="D519" t="e">
        <f>-n=33554432 -type=float -kernel=4</f>
        <v>#NAME?</v>
      </c>
    </row>
    <row r="520" spans="1:4" x14ac:dyDescent="0.35">
      <c r="A520" t="s">
        <v>381</v>
      </c>
      <c r="B520">
        <v>9</v>
      </c>
      <c r="C520" t="s">
        <v>381</v>
      </c>
      <c r="D520" t="e">
        <f>-n=33554432 -type=double -kernel=4</f>
        <v>#NAME?</v>
      </c>
    </row>
    <row r="521" spans="1:4" x14ac:dyDescent="0.35">
      <c r="A521" t="s">
        <v>381</v>
      </c>
      <c r="B521">
        <v>10</v>
      </c>
      <c r="C521" t="s">
        <v>381</v>
      </c>
      <c r="D521" t="e">
        <f>-n=33554432 -type=int</f>
        <v>#NAME?</v>
      </c>
    </row>
    <row r="522" spans="1:4" x14ac:dyDescent="0.35">
      <c r="A522" t="s">
        <v>381</v>
      </c>
      <c r="B522">
        <v>11</v>
      </c>
      <c r="C522" t="s">
        <v>381</v>
      </c>
      <c r="D522" t="e">
        <f>-n=33554432 -type=float</f>
        <v>#NAME?</v>
      </c>
    </row>
    <row r="523" spans="1:4" x14ac:dyDescent="0.35">
      <c r="A523" t="s">
        <v>381</v>
      </c>
      <c r="B523">
        <v>12</v>
      </c>
      <c r="C523" t="s">
        <v>381</v>
      </c>
      <c r="D523" t="e">
        <f>-n=33554432 -type=double</f>
        <v>#NAME?</v>
      </c>
    </row>
    <row r="524" spans="1:4" x14ac:dyDescent="0.35">
      <c r="A524" t="s">
        <v>382</v>
      </c>
      <c r="B524">
        <v>1</v>
      </c>
      <c r="C524" t="s">
        <v>382</v>
      </c>
      <c r="D524" t="s">
        <v>383</v>
      </c>
    </row>
    <row r="525" spans="1:4" x14ac:dyDescent="0.35">
      <c r="A525" t="s">
        <v>382</v>
      </c>
      <c r="B525">
        <v>2</v>
      </c>
      <c r="C525" t="s">
        <v>382</v>
      </c>
      <c r="D525" t="s">
        <v>384</v>
      </c>
    </row>
    <row r="526" spans="1:4" x14ac:dyDescent="0.35">
      <c r="A526" t="s">
        <v>382</v>
      </c>
      <c r="B526">
        <v>3</v>
      </c>
      <c r="C526" t="s">
        <v>382</v>
      </c>
      <c r="D526" t="s">
        <v>385</v>
      </c>
    </row>
    <row r="527" spans="1:4" x14ac:dyDescent="0.35">
      <c r="A527" t="s">
        <v>382</v>
      </c>
      <c r="B527">
        <v>4</v>
      </c>
      <c r="C527" t="s">
        <v>382</v>
      </c>
      <c r="D527" t="s">
        <v>386</v>
      </c>
    </row>
    <row r="528" spans="1:4" x14ac:dyDescent="0.35">
      <c r="A528" t="s">
        <v>382</v>
      </c>
      <c r="B528">
        <v>5</v>
      </c>
      <c r="C528" t="s">
        <v>382</v>
      </c>
      <c r="D528" t="s">
        <v>387</v>
      </c>
    </row>
    <row r="529" spans="1:4" x14ac:dyDescent="0.35">
      <c r="A529" t="s">
        <v>382</v>
      </c>
      <c r="B529">
        <v>6</v>
      </c>
      <c r="C529" t="s">
        <v>382</v>
      </c>
      <c r="D529" t="s">
        <v>388</v>
      </c>
    </row>
    <row r="530" spans="1:4" x14ac:dyDescent="0.35">
      <c r="A530" t="s">
        <v>382</v>
      </c>
      <c r="B530">
        <v>7</v>
      </c>
      <c r="C530" t="s">
        <v>382</v>
      </c>
      <c r="D530" t="s">
        <v>389</v>
      </c>
    </row>
    <row r="531" spans="1:4" x14ac:dyDescent="0.35">
      <c r="A531" t="s">
        <v>382</v>
      </c>
      <c r="B531">
        <v>8</v>
      </c>
      <c r="C531" t="s">
        <v>382</v>
      </c>
      <c r="D531" t="s">
        <v>390</v>
      </c>
    </row>
    <row r="532" spans="1:4" x14ac:dyDescent="0.35">
      <c r="A532" t="s">
        <v>382</v>
      </c>
      <c r="B532">
        <v>9</v>
      </c>
      <c r="C532" t="s">
        <v>382</v>
      </c>
      <c r="D532" t="s">
        <v>391</v>
      </c>
    </row>
    <row r="533" spans="1:4" x14ac:dyDescent="0.35">
      <c r="A533" t="s">
        <v>392</v>
      </c>
      <c r="B533">
        <v>1</v>
      </c>
      <c r="C533" t="s">
        <v>392</v>
      </c>
      <c r="D533" t="s">
        <v>393</v>
      </c>
    </row>
    <row r="534" spans="1:4" x14ac:dyDescent="0.35">
      <c r="A534" t="s">
        <v>392</v>
      </c>
      <c r="B534">
        <v>2</v>
      </c>
      <c r="C534" t="s">
        <v>392</v>
      </c>
      <c r="D534" t="s">
        <v>394</v>
      </c>
    </row>
    <row r="535" spans="1:4" x14ac:dyDescent="0.35">
      <c r="A535" t="s">
        <v>392</v>
      </c>
      <c r="B535">
        <v>3</v>
      </c>
      <c r="C535" t="s">
        <v>392</v>
      </c>
      <c r="D535" t="s">
        <v>395</v>
      </c>
    </row>
    <row r="536" spans="1:4" x14ac:dyDescent="0.35">
      <c r="A536" t="s">
        <v>392</v>
      </c>
      <c r="B536">
        <v>4</v>
      </c>
      <c r="C536" t="s">
        <v>392</v>
      </c>
      <c r="D536" t="s">
        <v>396</v>
      </c>
    </row>
    <row r="537" spans="1:4" x14ac:dyDescent="0.35">
      <c r="A537" t="s">
        <v>392</v>
      </c>
      <c r="B537">
        <v>5</v>
      </c>
      <c r="C537" t="s">
        <v>392</v>
      </c>
      <c r="D537" t="s">
        <v>397</v>
      </c>
    </row>
    <row r="538" spans="1:4" x14ac:dyDescent="0.35">
      <c r="A538" t="s">
        <v>392</v>
      </c>
      <c r="B538">
        <v>6</v>
      </c>
      <c r="C538" t="s">
        <v>392</v>
      </c>
      <c r="D538" t="s">
        <v>398</v>
      </c>
    </row>
    <row r="539" spans="1:4" x14ac:dyDescent="0.35">
      <c r="A539" t="s">
        <v>392</v>
      </c>
      <c r="B539">
        <v>7</v>
      </c>
      <c r="C539" t="s">
        <v>392</v>
      </c>
      <c r="D539" t="s">
        <v>399</v>
      </c>
    </row>
    <row r="540" spans="1:4" x14ac:dyDescent="0.35">
      <c r="A540" t="s">
        <v>392</v>
      </c>
      <c r="B540">
        <v>8</v>
      </c>
      <c r="C540" t="s">
        <v>392</v>
      </c>
      <c r="D540" t="s">
        <v>400</v>
      </c>
    </row>
    <row r="541" spans="1:4" x14ac:dyDescent="0.35">
      <c r="A541" t="s">
        <v>392</v>
      </c>
      <c r="B541">
        <v>9</v>
      </c>
      <c r="C541" t="s">
        <v>392</v>
      </c>
      <c r="D541" t="s">
        <v>401</v>
      </c>
    </row>
    <row r="542" spans="1:4" x14ac:dyDescent="0.35">
      <c r="A542" t="s">
        <v>392</v>
      </c>
      <c r="B542">
        <v>10</v>
      </c>
      <c r="C542" t="s">
        <v>392</v>
      </c>
      <c r="D542" t="s">
        <v>402</v>
      </c>
    </row>
    <row r="543" spans="1:4" x14ac:dyDescent="0.35">
      <c r="A543" t="s">
        <v>392</v>
      </c>
      <c r="B543">
        <v>11</v>
      </c>
      <c r="C543" t="s">
        <v>392</v>
      </c>
      <c r="D543" t="s">
        <v>403</v>
      </c>
    </row>
    <row r="544" spans="1:4" x14ac:dyDescent="0.35">
      <c r="A544" t="s">
        <v>392</v>
      </c>
      <c r="B544">
        <v>12</v>
      </c>
      <c r="C544" t="s">
        <v>392</v>
      </c>
      <c r="D544" t="s">
        <v>404</v>
      </c>
    </row>
    <row r="545" spans="1:4" x14ac:dyDescent="0.35">
      <c r="A545" t="s">
        <v>405</v>
      </c>
      <c r="B545">
        <v>13</v>
      </c>
      <c r="C545" t="s">
        <v>405</v>
      </c>
      <c r="D545" t="s">
        <v>406</v>
      </c>
    </row>
    <row r="546" spans="1:4" x14ac:dyDescent="0.35">
      <c r="A546" t="s">
        <v>407</v>
      </c>
      <c r="B546">
        <v>1</v>
      </c>
      <c r="C546" t="s">
        <v>407</v>
      </c>
      <c r="D546">
        <v>512</v>
      </c>
    </row>
    <row r="547" spans="1:4" x14ac:dyDescent="0.35">
      <c r="A547" t="s">
        <v>407</v>
      </c>
      <c r="B547">
        <v>2</v>
      </c>
      <c r="C547" t="s">
        <v>407</v>
      </c>
      <c r="D547">
        <v>1024</v>
      </c>
    </row>
    <row r="548" spans="1:4" x14ac:dyDescent="0.35">
      <c r="A548" t="s">
        <v>407</v>
      </c>
      <c r="B548">
        <v>3</v>
      </c>
      <c r="C548" t="s">
        <v>407</v>
      </c>
      <c r="D548">
        <v>2048</v>
      </c>
    </row>
    <row r="549" spans="1:4" x14ac:dyDescent="0.35">
      <c r="A549" t="s">
        <v>407</v>
      </c>
      <c r="B549">
        <v>4</v>
      </c>
      <c r="C549" t="s">
        <v>407</v>
      </c>
      <c r="D549">
        <v>4096</v>
      </c>
    </row>
    <row r="550" spans="1:4" x14ac:dyDescent="0.35">
      <c r="A550" t="s">
        <v>407</v>
      </c>
      <c r="B550">
        <v>5</v>
      </c>
      <c r="C550" t="s">
        <v>407</v>
      </c>
      <c r="D550">
        <v>8192</v>
      </c>
    </row>
    <row r="551" spans="1:4" x14ac:dyDescent="0.35">
      <c r="A551" t="s">
        <v>407</v>
      </c>
      <c r="B551">
        <v>6</v>
      </c>
      <c r="C551" t="s">
        <v>407</v>
      </c>
      <c r="D551">
        <v>16284</v>
      </c>
    </row>
    <row r="552" spans="1:4" x14ac:dyDescent="0.35">
      <c r="A552" t="s">
        <v>407</v>
      </c>
      <c r="B552">
        <v>7</v>
      </c>
      <c r="C552" t="s">
        <v>407</v>
      </c>
      <c r="D552">
        <v>5000</v>
      </c>
    </row>
    <row r="553" spans="1:4" x14ac:dyDescent="0.35">
      <c r="A553" t="s">
        <v>407</v>
      </c>
      <c r="B553">
        <v>8</v>
      </c>
      <c r="C553" t="s">
        <v>407</v>
      </c>
      <c r="D553">
        <v>6000</v>
      </c>
    </row>
    <row r="554" spans="1:4" x14ac:dyDescent="0.35">
      <c r="A554" t="s">
        <v>407</v>
      </c>
      <c r="B554">
        <v>9</v>
      </c>
      <c r="C554" t="s">
        <v>407</v>
      </c>
      <c r="D554">
        <v>6144</v>
      </c>
    </row>
    <row r="555" spans="1:4" x14ac:dyDescent="0.35">
      <c r="A555" t="s">
        <v>407</v>
      </c>
      <c r="B555">
        <v>10</v>
      </c>
      <c r="C555" t="s">
        <v>407</v>
      </c>
      <c r="D555">
        <v>7168</v>
      </c>
    </row>
    <row r="556" spans="1:4" x14ac:dyDescent="0.35">
      <c r="A556" t="s">
        <v>408</v>
      </c>
      <c r="B556">
        <v>1</v>
      </c>
      <c r="C556" t="s">
        <v>408</v>
      </c>
      <c r="D556">
        <v>13</v>
      </c>
    </row>
    <row r="557" spans="1:4" x14ac:dyDescent="0.35">
      <c r="A557" t="s">
        <v>408</v>
      </c>
      <c r="B557">
        <v>2</v>
      </c>
      <c r="C557" t="s">
        <v>408</v>
      </c>
      <c r="D557">
        <v>128</v>
      </c>
    </row>
    <row r="558" spans="1:4" x14ac:dyDescent="0.35">
      <c r="A558" t="s">
        <v>408</v>
      </c>
      <c r="B558">
        <v>3</v>
      </c>
      <c r="C558" t="s">
        <v>408</v>
      </c>
      <c r="D558">
        <v>80</v>
      </c>
    </row>
    <row r="559" spans="1:4" x14ac:dyDescent="0.35">
      <c r="A559" t="s">
        <v>408</v>
      </c>
      <c r="B559">
        <v>4</v>
      </c>
      <c r="C559" t="s">
        <v>408</v>
      </c>
      <c r="D559">
        <v>64</v>
      </c>
    </row>
    <row r="560" spans="1:4" x14ac:dyDescent="0.35">
      <c r="A560" t="s">
        <v>408</v>
      </c>
      <c r="B560">
        <v>5</v>
      </c>
      <c r="C560" t="s">
        <v>408</v>
      </c>
      <c r="D560">
        <v>32</v>
      </c>
    </row>
    <row r="561" spans="1:4" x14ac:dyDescent="0.35">
      <c r="A561" t="s">
        <v>408</v>
      </c>
      <c r="B561">
        <v>6</v>
      </c>
      <c r="C561" t="s">
        <v>408</v>
      </c>
      <c r="D561">
        <v>48</v>
      </c>
    </row>
    <row r="562" spans="1:4" x14ac:dyDescent="0.35">
      <c r="A562" t="s">
        <v>408</v>
      </c>
      <c r="B562">
        <v>7</v>
      </c>
      <c r="C562" t="s">
        <v>408</v>
      </c>
      <c r="D562">
        <v>96</v>
      </c>
    </row>
    <row r="563" spans="1:4" x14ac:dyDescent="0.35">
      <c r="A563" t="s">
        <v>408</v>
      </c>
      <c r="B563">
        <v>8</v>
      </c>
      <c r="C563" t="s">
        <v>408</v>
      </c>
      <c r="D563">
        <v>100</v>
      </c>
    </row>
    <row r="564" spans="1:4" x14ac:dyDescent="0.35">
      <c r="A564" t="s">
        <v>408</v>
      </c>
      <c r="B564">
        <v>9</v>
      </c>
      <c r="C564" t="s">
        <v>408</v>
      </c>
      <c r="D564">
        <v>120</v>
      </c>
    </row>
    <row r="565" spans="1:4" x14ac:dyDescent="0.35">
      <c r="A565" t="s">
        <v>408</v>
      </c>
      <c r="B565">
        <v>10</v>
      </c>
      <c r="C565" t="s">
        <v>408</v>
      </c>
      <c r="D565">
        <v>72</v>
      </c>
    </row>
    <row r="566" spans="1:4" x14ac:dyDescent="0.35">
      <c r="A566" t="s">
        <v>409</v>
      </c>
      <c r="B566">
        <v>1</v>
      </c>
      <c r="C566" t="s">
        <v>409</v>
      </c>
      <c r="D566" t="s">
        <v>410</v>
      </c>
    </row>
    <row r="567" spans="1:4" x14ac:dyDescent="0.35">
      <c r="A567" t="s">
        <v>409</v>
      </c>
      <c r="B567">
        <v>2</v>
      </c>
      <c r="C567" t="s">
        <v>409</v>
      </c>
      <c r="D567" t="s">
        <v>411</v>
      </c>
    </row>
    <row r="568" spans="1:4" x14ac:dyDescent="0.35">
      <c r="A568" t="s">
        <v>412</v>
      </c>
      <c r="B568">
        <v>1</v>
      </c>
      <c r="C568" t="s">
        <v>412</v>
      </c>
      <c r="D568" t="s">
        <v>413</v>
      </c>
    </row>
    <row r="569" spans="1:4" x14ac:dyDescent="0.35">
      <c r="A569" t="s">
        <v>412</v>
      </c>
      <c r="B569">
        <v>2</v>
      </c>
      <c r="C569" t="s">
        <v>412</v>
      </c>
      <c r="D569" t="s">
        <v>414</v>
      </c>
    </row>
    <row r="570" spans="1:4" x14ac:dyDescent="0.35">
      <c r="A570" t="s">
        <v>412</v>
      </c>
      <c r="B570">
        <v>3</v>
      </c>
      <c r="C570" t="s">
        <v>412</v>
      </c>
      <c r="D570" t="s">
        <v>415</v>
      </c>
    </row>
    <row r="571" spans="1:4" x14ac:dyDescent="0.35">
      <c r="A571" t="s">
        <v>412</v>
      </c>
      <c r="B571">
        <v>4</v>
      </c>
      <c r="C571" t="s">
        <v>412</v>
      </c>
      <c r="D571" t="s">
        <v>416</v>
      </c>
    </row>
    <row r="572" spans="1:4" x14ac:dyDescent="0.35">
      <c r="A572" t="s">
        <v>412</v>
      </c>
      <c r="B572">
        <v>5</v>
      </c>
      <c r="C572" t="s">
        <v>412</v>
      </c>
      <c r="D572" t="s">
        <v>417</v>
      </c>
    </row>
    <row r="573" spans="1:4" x14ac:dyDescent="0.35">
      <c r="A573" t="s">
        <v>412</v>
      </c>
      <c r="B573">
        <v>6</v>
      </c>
      <c r="C573" t="s">
        <v>412</v>
      </c>
      <c r="D573" t="s">
        <v>418</v>
      </c>
    </row>
    <row r="574" spans="1:4" x14ac:dyDescent="0.35">
      <c r="A574" t="s">
        <v>412</v>
      </c>
      <c r="B574">
        <v>7</v>
      </c>
      <c r="C574" t="s">
        <v>412</v>
      </c>
      <c r="D574" t="s">
        <v>419</v>
      </c>
    </row>
    <row r="575" spans="1:4" x14ac:dyDescent="0.35">
      <c r="A575" t="s">
        <v>412</v>
      </c>
      <c r="B575">
        <v>8</v>
      </c>
      <c r="C575" t="s">
        <v>412</v>
      </c>
      <c r="D575" t="s">
        <v>420</v>
      </c>
    </row>
    <row r="576" spans="1:4" x14ac:dyDescent="0.35">
      <c r="A576" t="s">
        <v>412</v>
      </c>
      <c r="B576">
        <v>9</v>
      </c>
      <c r="C576" t="s">
        <v>412</v>
      </c>
      <c r="D576" t="s">
        <v>421</v>
      </c>
    </row>
    <row r="577" spans="1:4" x14ac:dyDescent="0.35">
      <c r="A577" t="s">
        <v>412</v>
      </c>
      <c r="B577">
        <v>10</v>
      </c>
      <c r="C577" t="s">
        <v>412</v>
      </c>
      <c r="D577" t="s">
        <v>422</v>
      </c>
    </row>
    <row r="578" spans="1:4" x14ac:dyDescent="0.35">
      <c r="A578" t="s">
        <v>412</v>
      </c>
      <c r="B578">
        <v>11</v>
      </c>
      <c r="C578" t="s">
        <v>412</v>
      </c>
      <c r="D578" t="s">
        <v>423</v>
      </c>
    </row>
    <row r="579" spans="1:4" x14ac:dyDescent="0.35">
      <c r="A579" t="s">
        <v>424</v>
      </c>
      <c r="B579">
        <v>1</v>
      </c>
      <c r="C579" t="s">
        <v>424</v>
      </c>
      <c r="D579">
        <v>65536</v>
      </c>
    </row>
    <row r="580" spans="1:4" x14ac:dyDescent="0.35">
      <c r="A580" t="s">
        <v>424</v>
      </c>
      <c r="B580">
        <v>2</v>
      </c>
      <c r="C580" t="s">
        <v>424</v>
      </c>
      <c r="D580">
        <v>131072</v>
      </c>
    </row>
    <row r="581" spans="1:4" x14ac:dyDescent="0.35">
      <c r="A581" t="s">
        <v>424</v>
      </c>
      <c r="B581">
        <v>3</v>
      </c>
      <c r="C581" t="s">
        <v>424</v>
      </c>
      <c r="D581">
        <v>262144</v>
      </c>
    </row>
    <row r="582" spans="1:4" x14ac:dyDescent="0.35">
      <c r="A582" t="s">
        <v>424</v>
      </c>
      <c r="B582">
        <v>4</v>
      </c>
      <c r="C582" t="s">
        <v>424</v>
      </c>
      <c r="D582">
        <v>524288</v>
      </c>
    </row>
    <row r="583" spans="1:4" x14ac:dyDescent="0.35">
      <c r="A583" t="s">
        <v>424</v>
      </c>
      <c r="B583">
        <v>5</v>
      </c>
      <c r="C583" t="s">
        <v>424</v>
      </c>
      <c r="D583">
        <v>100000</v>
      </c>
    </row>
    <row r="584" spans="1:4" x14ac:dyDescent="0.35">
      <c r="A584" t="s">
        <v>424</v>
      </c>
      <c r="B584">
        <v>6</v>
      </c>
      <c r="C584" t="s">
        <v>424</v>
      </c>
      <c r="D584">
        <v>200000</v>
      </c>
    </row>
    <row r="585" spans="1:4" x14ac:dyDescent="0.35">
      <c r="A585" t="s">
        <v>424</v>
      </c>
      <c r="B585">
        <v>7</v>
      </c>
      <c r="C585" t="s">
        <v>424</v>
      </c>
      <c r="D585">
        <v>300000</v>
      </c>
    </row>
    <row r="586" spans="1:4" x14ac:dyDescent="0.35">
      <c r="A586" t="s">
        <v>424</v>
      </c>
      <c r="B586">
        <v>8</v>
      </c>
      <c r="C586" t="s">
        <v>424</v>
      </c>
      <c r="D586">
        <v>400000</v>
      </c>
    </row>
    <row r="587" spans="1:4" x14ac:dyDescent="0.35">
      <c r="A587" t="s">
        <v>424</v>
      </c>
      <c r="B587">
        <v>9</v>
      </c>
      <c r="C587" t="s">
        <v>424</v>
      </c>
      <c r="D587">
        <v>500000</v>
      </c>
    </row>
    <row r="588" spans="1:4" x14ac:dyDescent="0.35">
      <c r="A588" t="s">
        <v>424</v>
      </c>
      <c r="B588">
        <v>10</v>
      </c>
      <c r="C588" t="s">
        <v>424</v>
      </c>
      <c r="D588">
        <v>600000</v>
      </c>
    </row>
    <row r="589" spans="1:4" x14ac:dyDescent="0.35">
      <c r="A589" t="s">
        <v>424</v>
      </c>
      <c r="B589">
        <v>11</v>
      </c>
      <c r="C589" t="s">
        <v>424</v>
      </c>
      <c r="D589">
        <v>700000</v>
      </c>
    </row>
    <row r="590" spans="1:4" x14ac:dyDescent="0.35">
      <c r="A590" t="s">
        <v>424</v>
      </c>
      <c r="B590">
        <v>12</v>
      </c>
      <c r="C590" t="s">
        <v>424</v>
      </c>
      <c r="D590">
        <v>800000</v>
      </c>
    </row>
    <row r="591" spans="1:4" x14ac:dyDescent="0.35">
      <c r="A591" t="s">
        <v>425</v>
      </c>
      <c r="B591">
        <v>1</v>
      </c>
      <c r="C591" t="s">
        <v>425</v>
      </c>
      <c r="D591" t="e">
        <f>-nstreams=32</f>
        <v>#NAME?</v>
      </c>
    </row>
    <row r="592" spans="1:4" x14ac:dyDescent="0.35">
      <c r="A592" t="s">
        <v>425</v>
      </c>
      <c r="B592">
        <v>2</v>
      </c>
      <c r="C592" t="s">
        <v>425</v>
      </c>
      <c r="D592" t="e">
        <f>-nstreams=64</f>
        <v>#NAME?</v>
      </c>
    </row>
    <row r="593" spans="1:4" x14ac:dyDescent="0.35">
      <c r="A593" t="s">
        <v>425</v>
      </c>
      <c r="B593">
        <v>3</v>
      </c>
      <c r="C593" t="s">
        <v>425</v>
      </c>
      <c r="D593" t="e">
        <f>-nstreams=128</f>
        <v>#NAME?</v>
      </c>
    </row>
    <row r="594" spans="1:4" x14ac:dyDescent="0.35">
      <c r="A594" t="s">
        <v>425</v>
      </c>
      <c r="B594">
        <v>4</v>
      </c>
      <c r="C594" t="s">
        <v>425</v>
      </c>
      <c r="D594" t="e">
        <f>-nstreams=256</f>
        <v>#NAME?</v>
      </c>
    </row>
    <row r="595" spans="1:4" x14ac:dyDescent="0.35">
      <c r="A595" t="s">
        <v>425</v>
      </c>
      <c r="B595">
        <v>5</v>
      </c>
      <c r="C595" t="s">
        <v>425</v>
      </c>
      <c r="D595" t="e">
        <f>-nstreams=60</f>
        <v>#NAME?</v>
      </c>
    </row>
    <row r="596" spans="1:4" x14ac:dyDescent="0.35">
      <c r="A596" t="s">
        <v>425</v>
      </c>
      <c r="B596">
        <v>6</v>
      </c>
      <c r="C596" t="s">
        <v>425</v>
      </c>
      <c r="D596" t="e">
        <f>-nstreams=70</f>
        <v>#NAME?</v>
      </c>
    </row>
    <row r="597" spans="1:4" x14ac:dyDescent="0.35">
      <c r="A597" t="s">
        <v>425</v>
      </c>
      <c r="B597">
        <v>7</v>
      </c>
      <c r="C597" t="s">
        <v>425</v>
      </c>
      <c r="D597" t="e">
        <f>-nstreams=80</f>
        <v>#NAME?</v>
      </c>
    </row>
    <row r="598" spans="1:4" x14ac:dyDescent="0.35">
      <c r="A598" t="s">
        <v>425</v>
      </c>
      <c r="B598">
        <v>8</v>
      </c>
      <c r="C598" t="s">
        <v>425</v>
      </c>
      <c r="D598" t="e">
        <f>-nstreams=90</f>
        <v>#NAME?</v>
      </c>
    </row>
    <row r="599" spans="1:4" x14ac:dyDescent="0.35">
      <c r="A599" t="s">
        <v>425</v>
      </c>
      <c r="B599">
        <v>9</v>
      </c>
      <c r="C599" t="s">
        <v>425</v>
      </c>
      <c r="D599" t="e">
        <f>-nstreams=100</f>
        <v>#NAME?</v>
      </c>
    </row>
    <row r="600" spans="1:4" x14ac:dyDescent="0.35">
      <c r="A600" t="s">
        <v>425</v>
      </c>
      <c r="B600">
        <v>10</v>
      </c>
      <c r="C600" t="s">
        <v>425</v>
      </c>
      <c r="D600" t="e">
        <f>-nstreams=50</f>
        <v>#NAME?</v>
      </c>
    </row>
    <row r="601" spans="1:4" x14ac:dyDescent="0.35">
      <c r="A601" t="s">
        <v>426</v>
      </c>
      <c r="B601">
        <v>1</v>
      </c>
      <c r="C601" t="s">
        <v>426</v>
      </c>
      <c r="D601">
        <v>1</v>
      </c>
    </row>
    <row r="602" spans="1:4" x14ac:dyDescent="0.35">
      <c r="A602" t="s">
        <v>426</v>
      </c>
      <c r="B602">
        <v>2</v>
      </c>
      <c r="C602" t="s">
        <v>426</v>
      </c>
      <c r="D602">
        <v>2</v>
      </c>
    </row>
    <row r="603" spans="1:4" x14ac:dyDescent="0.35">
      <c r="A603" t="s">
        <v>426</v>
      </c>
      <c r="B603">
        <v>3</v>
      </c>
      <c r="C603" t="s">
        <v>426</v>
      </c>
      <c r="D603">
        <v>3</v>
      </c>
    </row>
    <row r="604" spans="1:4" x14ac:dyDescent="0.35">
      <c r="A604" t="s">
        <v>426</v>
      </c>
      <c r="B604">
        <v>4</v>
      </c>
      <c r="C604" t="s">
        <v>426</v>
      </c>
      <c r="D604">
        <v>4</v>
      </c>
    </row>
    <row r="605" spans="1:4" x14ac:dyDescent="0.35">
      <c r="A605" t="s">
        <v>426</v>
      </c>
      <c r="B605">
        <v>5</v>
      </c>
      <c r="C605" t="s">
        <v>426</v>
      </c>
      <c r="D605">
        <v>5</v>
      </c>
    </row>
    <row r="606" spans="1:4" x14ac:dyDescent="0.35">
      <c r="A606" t="s">
        <v>426</v>
      </c>
      <c r="B606">
        <v>6</v>
      </c>
      <c r="C606" t="s">
        <v>426</v>
      </c>
      <c r="D606">
        <v>6</v>
      </c>
    </row>
    <row r="607" spans="1:4" x14ac:dyDescent="0.35">
      <c r="A607" t="s">
        <v>426</v>
      </c>
      <c r="B607">
        <v>7</v>
      </c>
      <c r="C607" t="s">
        <v>426</v>
      </c>
      <c r="D607">
        <v>7</v>
      </c>
    </row>
    <row r="608" spans="1:4" x14ac:dyDescent="0.35">
      <c r="A608" t="s">
        <v>426</v>
      </c>
      <c r="B608">
        <v>8</v>
      </c>
      <c r="C608" t="s">
        <v>426</v>
      </c>
      <c r="D608">
        <v>8</v>
      </c>
    </row>
    <row r="609" spans="1:4" x14ac:dyDescent="0.35">
      <c r="A609" t="s">
        <v>426</v>
      </c>
      <c r="B609">
        <v>9</v>
      </c>
      <c r="C609" t="s">
        <v>426</v>
      </c>
      <c r="D609">
        <v>9</v>
      </c>
    </row>
    <row r="610" spans="1:4" x14ac:dyDescent="0.35">
      <c r="A610" t="s">
        <v>426</v>
      </c>
      <c r="B610">
        <v>10</v>
      </c>
      <c r="C610" t="s">
        <v>426</v>
      </c>
      <c r="D610">
        <v>10</v>
      </c>
    </row>
    <row r="611" spans="1:4" x14ac:dyDescent="0.35">
      <c r="A611" t="s">
        <v>427</v>
      </c>
      <c r="B611">
        <v>1</v>
      </c>
      <c r="C611" t="s">
        <v>427</v>
      </c>
      <c r="D611">
        <v>256</v>
      </c>
    </row>
    <row r="612" spans="1:4" x14ac:dyDescent="0.35">
      <c r="A612" t="s">
        <v>427</v>
      </c>
      <c r="B612">
        <v>2</v>
      </c>
      <c r="C612" t="s">
        <v>427</v>
      </c>
      <c r="D612">
        <v>512</v>
      </c>
    </row>
    <row r="613" spans="1:4" x14ac:dyDescent="0.35">
      <c r="A613" t="s">
        <v>427</v>
      </c>
      <c r="B613">
        <v>3</v>
      </c>
      <c r="C613" t="s">
        <v>427</v>
      </c>
      <c r="D613">
        <v>1024</v>
      </c>
    </row>
    <row r="614" spans="1:4" x14ac:dyDescent="0.35">
      <c r="A614" t="s">
        <v>427</v>
      </c>
      <c r="B614">
        <v>4</v>
      </c>
      <c r="C614" t="s">
        <v>427</v>
      </c>
      <c r="D614">
        <v>300</v>
      </c>
    </row>
    <row r="615" spans="1:4" x14ac:dyDescent="0.35">
      <c r="A615" t="s">
        <v>427</v>
      </c>
      <c r="B615">
        <v>5</v>
      </c>
      <c r="C615" t="s">
        <v>427</v>
      </c>
      <c r="D615">
        <v>320</v>
      </c>
    </row>
    <row r="616" spans="1:4" x14ac:dyDescent="0.35">
      <c r="A616" t="s">
        <v>427</v>
      </c>
      <c r="B616">
        <v>6</v>
      </c>
      <c r="C616" t="s">
        <v>427</v>
      </c>
      <c r="D616">
        <v>400</v>
      </c>
    </row>
    <row r="617" spans="1:4" x14ac:dyDescent="0.35">
      <c r="A617" t="s">
        <v>427</v>
      </c>
      <c r="B617">
        <v>7</v>
      </c>
      <c r="C617" t="s">
        <v>427</v>
      </c>
      <c r="D617">
        <v>480</v>
      </c>
    </row>
    <row r="618" spans="1:4" x14ac:dyDescent="0.35">
      <c r="A618" t="s">
        <v>427</v>
      </c>
      <c r="B618">
        <v>8</v>
      </c>
      <c r="C618" t="s">
        <v>427</v>
      </c>
      <c r="D618">
        <v>520</v>
      </c>
    </row>
    <row r="619" spans="1:4" x14ac:dyDescent="0.35">
      <c r="A619" t="s">
        <v>427</v>
      </c>
      <c r="B619">
        <v>9</v>
      </c>
      <c r="C619" t="s">
        <v>427</v>
      </c>
      <c r="D619">
        <v>600</v>
      </c>
    </row>
    <row r="620" spans="1:4" x14ac:dyDescent="0.35">
      <c r="A620" t="s">
        <v>427</v>
      </c>
      <c r="B620">
        <v>10</v>
      </c>
      <c r="C620" t="s">
        <v>427</v>
      </c>
      <c r="D620">
        <v>640</v>
      </c>
    </row>
    <row r="621" spans="1:4" x14ac:dyDescent="0.35">
      <c r="A621" t="s">
        <v>427</v>
      </c>
      <c r="B621">
        <v>11</v>
      </c>
      <c r="C621" t="s">
        <v>427</v>
      </c>
      <c r="D621">
        <v>800</v>
      </c>
    </row>
    <row r="622" spans="1:4" x14ac:dyDescent="0.35">
      <c r="A622" t="s">
        <v>428</v>
      </c>
      <c r="B622">
        <v>1</v>
      </c>
      <c r="C622" t="s">
        <v>429</v>
      </c>
      <c r="D622" t="s">
        <v>430</v>
      </c>
    </row>
    <row r="623" spans="1:4" x14ac:dyDescent="0.35">
      <c r="A623" t="s">
        <v>428</v>
      </c>
      <c r="B623">
        <v>2</v>
      </c>
      <c r="C623" t="s">
        <v>429</v>
      </c>
      <c r="D623" t="s">
        <v>431</v>
      </c>
    </row>
    <row r="624" spans="1:4" x14ac:dyDescent="0.35">
      <c r="A624" t="s">
        <v>428</v>
      </c>
      <c r="B624">
        <v>3</v>
      </c>
      <c r="C624" t="s">
        <v>429</v>
      </c>
      <c r="D624" t="s">
        <v>432</v>
      </c>
    </row>
    <row r="625" spans="1:4" x14ac:dyDescent="0.35">
      <c r="A625" t="s">
        <v>428</v>
      </c>
      <c r="B625">
        <v>4</v>
      </c>
      <c r="C625" t="s">
        <v>429</v>
      </c>
      <c r="D625" t="s">
        <v>433</v>
      </c>
    </row>
    <row r="626" spans="1:4" x14ac:dyDescent="0.35">
      <c r="A626" t="s">
        <v>434</v>
      </c>
      <c r="B626">
        <v>1</v>
      </c>
      <c r="C626" t="s">
        <v>434</v>
      </c>
      <c r="D626" t="s">
        <v>435</v>
      </c>
    </row>
    <row r="627" spans="1:4" x14ac:dyDescent="0.35">
      <c r="A627" t="s">
        <v>434</v>
      </c>
      <c r="B627">
        <v>2</v>
      </c>
      <c r="C627" t="s">
        <v>434</v>
      </c>
      <c r="D627" t="s">
        <v>436</v>
      </c>
    </row>
    <row r="628" spans="1:4" x14ac:dyDescent="0.35">
      <c r="A628" t="s">
        <v>437</v>
      </c>
      <c r="B628">
        <v>1</v>
      </c>
      <c r="C628" t="s">
        <v>437</v>
      </c>
      <c r="D628" t="s">
        <v>438</v>
      </c>
    </row>
    <row r="629" spans="1:4" x14ac:dyDescent="0.35">
      <c r="A629" t="s">
        <v>437</v>
      </c>
      <c r="B629">
        <v>2</v>
      </c>
      <c r="C629" t="s">
        <v>437</v>
      </c>
      <c r="D629" t="s">
        <v>439</v>
      </c>
    </row>
    <row r="630" spans="1:4" x14ac:dyDescent="0.35">
      <c r="A630" t="s">
        <v>437</v>
      </c>
      <c r="B630">
        <v>3</v>
      </c>
      <c r="C630" t="s">
        <v>437</v>
      </c>
      <c r="D630" t="s">
        <v>440</v>
      </c>
    </row>
    <row r="631" spans="1:4" x14ac:dyDescent="0.35">
      <c r="A631" t="s">
        <v>437</v>
      </c>
      <c r="B631">
        <v>4</v>
      </c>
      <c r="C631" t="s">
        <v>437</v>
      </c>
      <c r="D631" t="s">
        <v>441</v>
      </c>
    </row>
    <row r="632" spans="1:4" x14ac:dyDescent="0.35">
      <c r="A632" t="s">
        <v>437</v>
      </c>
      <c r="B632">
        <v>5</v>
      </c>
      <c r="C632" t="s">
        <v>437</v>
      </c>
      <c r="D632" t="s">
        <v>442</v>
      </c>
    </row>
    <row r="633" spans="1:4" x14ac:dyDescent="0.35">
      <c r="A633" t="s">
        <v>437</v>
      </c>
      <c r="B633">
        <v>6</v>
      </c>
      <c r="C633" t="s">
        <v>437</v>
      </c>
      <c r="D633" t="s">
        <v>443</v>
      </c>
    </row>
    <row r="634" spans="1:4" x14ac:dyDescent="0.35">
      <c r="A634" t="s">
        <v>437</v>
      </c>
      <c r="B634">
        <v>7</v>
      </c>
      <c r="C634" t="s">
        <v>437</v>
      </c>
      <c r="D634" t="s">
        <v>444</v>
      </c>
    </row>
    <row r="635" spans="1:4" x14ac:dyDescent="0.35">
      <c r="A635" t="s">
        <v>437</v>
      </c>
      <c r="B635">
        <v>8</v>
      </c>
      <c r="C635" t="s">
        <v>437</v>
      </c>
      <c r="D635" t="s">
        <v>445</v>
      </c>
    </row>
    <row r="636" spans="1:4" x14ac:dyDescent="0.35">
      <c r="A636" t="s">
        <v>437</v>
      </c>
      <c r="B636">
        <v>9</v>
      </c>
      <c r="C636" t="s">
        <v>437</v>
      </c>
      <c r="D636" t="s">
        <v>446</v>
      </c>
    </row>
    <row r="637" spans="1:4" x14ac:dyDescent="0.35">
      <c r="A637" t="s">
        <v>437</v>
      </c>
      <c r="B637">
        <v>10</v>
      </c>
      <c r="C637" t="s">
        <v>437</v>
      </c>
      <c r="D637" t="s">
        <v>447</v>
      </c>
    </row>
    <row r="638" spans="1:4" x14ac:dyDescent="0.35">
      <c r="A638" t="s">
        <v>448</v>
      </c>
      <c r="B638">
        <v>1</v>
      </c>
      <c r="C638" t="s">
        <v>448</v>
      </c>
      <c r="D638" t="s">
        <v>449</v>
      </c>
    </row>
    <row r="639" spans="1:4" x14ac:dyDescent="0.35">
      <c r="A639" t="s">
        <v>450</v>
      </c>
      <c r="B639">
        <v>1</v>
      </c>
      <c r="C639" t="s">
        <v>450</v>
      </c>
      <c r="D639" t="s">
        <v>451</v>
      </c>
    </row>
    <row r="640" spans="1:4" x14ac:dyDescent="0.35">
      <c r="A640" t="s">
        <v>450</v>
      </c>
      <c r="B640">
        <v>2</v>
      </c>
      <c r="C640" t="s">
        <v>450</v>
      </c>
      <c r="D640" t="s">
        <v>452</v>
      </c>
    </row>
    <row r="641" spans="1:4" x14ac:dyDescent="0.35">
      <c r="A641" t="s">
        <v>453</v>
      </c>
      <c r="B641">
        <v>1</v>
      </c>
      <c r="C641" t="s">
        <v>453</v>
      </c>
      <c r="D641" t="s">
        <v>454</v>
      </c>
    </row>
    <row r="642" spans="1:4" x14ac:dyDescent="0.35">
      <c r="A642" t="s">
        <v>453</v>
      </c>
      <c r="B642">
        <v>2</v>
      </c>
      <c r="C642" t="s">
        <v>453</v>
      </c>
      <c r="D642" t="s">
        <v>455</v>
      </c>
    </row>
    <row r="643" spans="1:4" x14ac:dyDescent="0.35">
      <c r="A643" t="s">
        <v>453</v>
      </c>
      <c r="B643">
        <v>3</v>
      </c>
      <c r="C643" t="s">
        <v>453</v>
      </c>
      <c r="D643" t="s">
        <v>456</v>
      </c>
    </row>
    <row r="644" spans="1:4" x14ac:dyDescent="0.35">
      <c r="A644" t="s">
        <v>453</v>
      </c>
      <c r="B644">
        <v>4</v>
      </c>
      <c r="C644" t="s">
        <v>453</v>
      </c>
      <c r="D644" t="s">
        <v>457</v>
      </c>
    </row>
    <row r="645" spans="1:4" x14ac:dyDescent="0.35">
      <c r="A645" t="s">
        <v>453</v>
      </c>
      <c r="B645">
        <v>5</v>
      </c>
      <c r="C645" t="s">
        <v>453</v>
      </c>
      <c r="D645" t="s">
        <v>458</v>
      </c>
    </row>
    <row r="646" spans="1:4" x14ac:dyDescent="0.35">
      <c r="A646" t="s">
        <v>453</v>
      </c>
      <c r="B646">
        <v>6</v>
      </c>
      <c r="C646" t="s">
        <v>453</v>
      </c>
      <c r="D646" t="s">
        <v>459</v>
      </c>
    </row>
    <row r="647" spans="1:4" x14ac:dyDescent="0.35">
      <c r="A647" t="s">
        <v>453</v>
      </c>
      <c r="B647">
        <v>7</v>
      </c>
      <c r="C647" t="s">
        <v>453</v>
      </c>
      <c r="D647" t="s">
        <v>460</v>
      </c>
    </row>
    <row r="648" spans="1:4" x14ac:dyDescent="0.35">
      <c r="A648" t="s">
        <v>453</v>
      </c>
      <c r="B648">
        <v>8</v>
      </c>
      <c r="C648" t="s">
        <v>453</v>
      </c>
      <c r="D648" t="s">
        <v>461</v>
      </c>
    </row>
    <row r="649" spans="1:4" x14ac:dyDescent="0.35">
      <c r="A649" t="s">
        <v>453</v>
      </c>
      <c r="B649">
        <v>9</v>
      </c>
      <c r="C649" t="s">
        <v>453</v>
      </c>
      <c r="D649" t="s">
        <v>462</v>
      </c>
    </row>
    <row r="650" spans="1:4" x14ac:dyDescent="0.35">
      <c r="A650" t="s">
        <v>453</v>
      </c>
      <c r="B650">
        <v>10</v>
      </c>
      <c r="C650" t="s">
        <v>453</v>
      </c>
      <c r="D650" t="s">
        <v>463</v>
      </c>
    </row>
    <row r="651" spans="1:4" x14ac:dyDescent="0.35">
      <c r="A651" t="s">
        <v>453</v>
      </c>
      <c r="B651">
        <v>11</v>
      </c>
      <c r="C651" t="s">
        <v>453</v>
      </c>
      <c r="D651" t="s">
        <v>464</v>
      </c>
    </row>
    <row r="652" spans="1:4" x14ac:dyDescent="0.35">
      <c r="A652" t="s">
        <v>465</v>
      </c>
      <c r="B652">
        <v>1</v>
      </c>
      <c r="C652" t="s">
        <v>466</v>
      </c>
    </row>
    <row r="653" spans="1:4" x14ac:dyDescent="0.35">
      <c r="A653" t="s">
        <v>465</v>
      </c>
      <c r="B653">
        <v>2</v>
      </c>
      <c r="C653" t="s">
        <v>467</v>
      </c>
    </row>
    <row r="654" spans="1:4" x14ac:dyDescent="0.35">
      <c r="A654" t="s">
        <v>465</v>
      </c>
      <c r="B654">
        <v>3</v>
      </c>
      <c r="C654" t="s">
        <v>468</v>
      </c>
    </row>
    <row r="655" spans="1:4" x14ac:dyDescent="0.35">
      <c r="A655" t="s">
        <v>465</v>
      </c>
      <c r="B655">
        <v>4</v>
      </c>
      <c r="C655" t="s">
        <v>469</v>
      </c>
    </row>
    <row r="656" spans="1:4" x14ac:dyDescent="0.35">
      <c r="A656" t="s">
        <v>465</v>
      </c>
      <c r="B656">
        <v>5</v>
      </c>
      <c r="C656" t="s">
        <v>470</v>
      </c>
    </row>
    <row r="657" spans="1:4" x14ac:dyDescent="0.35">
      <c r="A657" t="s">
        <v>465</v>
      </c>
      <c r="B657">
        <v>6</v>
      </c>
      <c r="C657" t="s">
        <v>471</v>
      </c>
    </row>
    <row r="658" spans="1:4" x14ac:dyDescent="0.35">
      <c r="A658" t="s">
        <v>465</v>
      </c>
      <c r="B658">
        <v>7</v>
      </c>
      <c r="C658" t="s">
        <v>472</v>
      </c>
    </row>
    <row r="659" spans="1:4" x14ac:dyDescent="0.35">
      <c r="A659" t="s">
        <v>465</v>
      </c>
      <c r="B659">
        <v>8</v>
      </c>
      <c r="C659" t="s">
        <v>473</v>
      </c>
    </row>
    <row r="660" spans="1:4" x14ac:dyDescent="0.35">
      <c r="A660" t="s">
        <v>465</v>
      </c>
      <c r="B660">
        <v>9</v>
      </c>
      <c r="C660" t="s">
        <v>474</v>
      </c>
    </row>
    <row r="661" spans="1:4" x14ac:dyDescent="0.35">
      <c r="A661" t="s">
        <v>465</v>
      </c>
      <c r="B661">
        <v>10</v>
      </c>
      <c r="C661" t="s">
        <v>475</v>
      </c>
    </row>
    <row r="662" spans="1:4" x14ac:dyDescent="0.35">
      <c r="A662" t="s">
        <v>476</v>
      </c>
      <c r="B662">
        <v>1</v>
      </c>
      <c r="C662" t="s">
        <v>477</v>
      </c>
    </row>
    <row r="663" spans="1:4" x14ac:dyDescent="0.35">
      <c r="A663" t="s">
        <v>476</v>
      </c>
      <c r="B663">
        <v>2</v>
      </c>
      <c r="C663" t="s">
        <v>478</v>
      </c>
    </row>
    <row r="664" spans="1:4" x14ac:dyDescent="0.35">
      <c r="A664" t="s">
        <v>476</v>
      </c>
      <c r="B664">
        <v>3</v>
      </c>
      <c r="C664" t="s">
        <v>479</v>
      </c>
    </row>
    <row r="665" spans="1:4" x14ac:dyDescent="0.35">
      <c r="A665" t="s">
        <v>476</v>
      </c>
      <c r="B665">
        <v>4</v>
      </c>
      <c r="C665" t="s">
        <v>480</v>
      </c>
    </row>
    <row r="666" spans="1:4" x14ac:dyDescent="0.35">
      <c r="A666" t="s">
        <v>476</v>
      </c>
      <c r="B666">
        <v>5</v>
      </c>
      <c r="C666" t="s">
        <v>481</v>
      </c>
    </row>
    <row r="667" spans="1:4" x14ac:dyDescent="0.35">
      <c r="A667" t="s">
        <v>476</v>
      </c>
      <c r="B667">
        <v>6</v>
      </c>
      <c r="C667" t="s">
        <v>482</v>
      </c>
    </row>
    <row r="668" spans="1:4" x14ac:dyDescent="0.35">
      <c r="A668" t="s">
        <v>476</v>
      </c>
      <c r="B668">
        <v>7</v>
      </c>
      <c r="C668" t="s">
        <v>483</v>
      </c>
    </row>
    <row r="669" spans="1:4" x14ac:dyDescent="0.35">
      <c r="A669" t="s">
        <v>476</v>
      </c>
      <c r="B669">
        <v>8</v>
      </c>
      <c r="C669" t="s">
        <v>484</v>
      </c>
    </row>
    <row r="670" spans="1:4" x14ac:dyDescent="0.35">
      <c r="A670" t="s">
        <v>476</v>
      </c>
      <c r="B670">
        <v>9</v>
      </c>
      <c r="C670" t="s">
        <v>485</v>
      </c>
    </row>
    <row r="671" spans="1:4" x14ac:dyDescent="0.35">
      <c r="A671" t="s">
        <v>476</v>
      </c>
      <c r="B671">
        <v>10</v>
      </c>
      <c r="C671" t="s">
        <v>486</v>
      </c>
    </row>
    <row r="672" spans="1:4" x14ac:dyDescent="0.35">
      <c r="A672" t="s">
        <v>487</v>
      </c>
      <c r="B672">
        <v>1</v>
      </c>
      <c r="C672" t="s">
        <v>487</v>
      </c>
      <c r="D672" t="s">
        <v>383</v>
      </c>
    </row>
    <row r="673" spans="1:4" x14ac:dyDescent="0.35">
      <c r="A673" t="s">
        <v>487</v>
      </c>
      <c r="B673">
        <v>2</v>
      </c>
      <c r="C673" t="s">
        <v>487</v>
      </c>
      <c r="D673" t="s">
        <v>384</v>
      </c>
    </row>
    <row r="674" spans="1:4" x14ac:dyDescent="0.35">
      <c r="A674" t="s">
        <v>487</v>
      </c>
      <c r="B674">
        <v>3</v>
      </c>
      <c r="C674" t="s">
        <v>487</v>
      </c>
      <c r="D674" t="s">
        <v>385</v>
      </c>
    </row>
    <row r="675" spans="1:4" x14ac:dyDescent="0.35">
      <c r="A675" t="s">
        <v>487</v>
      </c>
      <c r="B675">
        <v>4</v>
      </c>
      <c r="C675" t="s">
        <v>487</v>
      </c>
      <c r="D675" t="s">
        <v>386</v>
      </c>
    </row>
    <row r="676" spans="1:4" x14ac:dyDescent="0.35">
      <c r="A676" t="s">
        <v>487</v>
      </c>
      <c r="B676">
        <v>5</v>
      </c>
      <c r="C676" t="s">
        <v>487</v>
      </c>
      <c r="D676" t="s">
        <v>387</v>
      </c>
    </row>
    <row r="677" spans="1:4" x14ac:dyDescent="0.35">
      <c r="A677" t="s">
        <v>487</v>
      </c>
      <c r="B677">
        <v>6</v>
      </c>
      <c r="C677" t="s">
        <v>487</v>
      </c>
      <c r="D677" t="s">
        <v>388</v>
      </c>
    </row>
    <row r="678" spans="1:4" x14ac:dyDescent="0.35">
      <c r="A678" t="s">
        <v>487</v>
      </c>
      <c r="B678">
        <v>7</v>
      </c>
      <c r="C678" t="s">
        <v>487</v>
      </c>
      <c r="D678" t="s">
        <v>389</v>
      </c>
    </row>
    <row r="679" spans="1:4" x14ac:dyDescent="0.35">
      <c r="A679" t="s">
        <v>487</v>
      </c>
      <c r="B679">
        <v>8</v>
      </c>
      <c r="C679" t="s">
        <v>487</v>
      </c>
      <c r="D679" t="s">
        <v>390</v>
      </c>
    </row>
    <row r="680" spans="1:4" x14ac:dyDescent="0.35">
      <c r="A680" t="s">
        <v>487</v>
      </c>
      <c r="B680">
        <v>9</v>
      </c>
      <c r="C680" t="s">
        <v>487</v>
      </c>
      <c r="D680" t="s">
        <v>391</v>
      </c>
    </row>
    <row r="681" spans="1:4" x14ac:dyDescent="0.35">
      <c r="A681" t="s">
        <v>488</v>
      </c>
      <c r="B681">
        <v>1</v>
      </c>
      <c r="C681" t="s">
        <v>488</v>
      </c>
      <c r="D681" t="s">
        <v>489</v>
      </c>
    </row>
    <row r="682" spans="1:4" x14ac:dyDescent="0.35">
      <c r="A682" t="s">
        <v>488</v>
      </c>
      <c r="B682">
        <v>2</v>
      </c>
      <c r="C682" t="s">
        <v>488</v>
      </c>
      <c r="D682" t="s">
        <v>490</v>
      </c>
    </row>
    <row r="683" spans="1:4" x14ac:dyDescent="0.35">
      <c r="A683" t="s">
        <v>488</v>
      </c>
      <c r="B683">
        <v>3</v>
      </c>
      <c r="C683" t="s">
        <v>488</v>
      </c>
      <c r="D683" t="s">
        <v>491</v>
      </c>
    </row>
    <row r="684" spans="1:4" x14ac:dyDescent="0.35">
      <c r="A684" t="s">
        <v>488</v>
      </c>
      <c r="B684">
        <v>4</v>
      </c>
      <c r="C684" t="s">
        <v>488</v>
      </c>
      <c r="D684" t="s">
        <v>492</v>
      </c>
    </row>
    <row r="685" spans="1:4" x14ac:dyDescent="0.35">
      <c r="A685" t="s">
        <v>488</v>
      </c>
      <c r="B685">
        <v>5</v>
      </c>
      <c r="C685" t="s">
        <v>488</v>
      </c>
      <c r="D685" t="s">
        <v>493</v>
      </c>
    </row>
    <row r="686" spans="1:4" x14ac:dyDescent="0.35">
      <c r="A686" t="s">
        <v>488</v>
      </c>
      <c r="B686">
        <v>6</v>
      </c>
      <c r="C686" t="s">
        <v>488</v>
      </c>
      <c r="D686" t="s">
        <v>494</v>
      </c>
    </row>
    <row r="687" spans="1:4" x14ac:dyDescent="0.35">
      <c r="A687" t="s">
        <v>488</v>
      </c>
      <c r="B687">
        <v>7</v>
      </c>
      <c r="C687" t="s">
        <v>488</v>
      </c>
      <c r="D687" t="s">
        <v>495</v>
      </c>
    </row>
    <row r="688" spans="1:4" x14ac:dyDescent="0.35">
      <c r="A688" t="s">
        <v>488</v>
      </c>
      <c r="B688">
        <v>8</v>
      </c>
      <c r="C688" t="s">
        <v>488</v>
      </c>
      <c r="D688" t="s">
        <v>496</v>
      </c>
    </row>
    <row r="689" spans="1:4" x14ac:dyDescent="0.35">
      <c r="A689" t="s">
        <v>488</v>
      </c>
      <c r="B689">
        <v>9</v>
      </c>
      <c r="C689" t="s">
        <v>488</v>
      </c>
      <c r="D689" t="s">
        <v>497</v>
      </c>
    </row>
    <row r="690" spans="1:4" x14ac:dyDescent="0.35">
      <c r="A690" t="s">
        <v>498</v>
      </c>
      <c r="B690">
        <v>1</v>
      </c>
      <c r="C690" t="s">
        <v>498</v>
      </c>
      <c r="D690" t="e">
        <f>-dimx=1024 -dimy=1024</f>
        <v>#NAME?</v>
      </c>
    </row>
    <row r="691" spans="1:4" x14ac:dyDescent="0.35">
      <c r="A691" t="s">
        <v>498</v>
      </c>
      <c r="B691">
        <v>2</v>
      </c>
      <c r="C691" t="s">
        <v>498</v>
      </c>
      <c r="D691" t="e">
        <f>-dimx=2048 -dimy=2048</f>
        <v>#NAME?</v>
      </c>
    </row>
    <row r="692" spans="1:4" x14ac:dyDescent="0.35">
      <c r="A692" t="s">
        <v>498</v>
      </c>
      <c r="B692">
        <v>3</v>
      </c>
      <c r="C692" t="s">
        <v>498</v>
      </c>
      <c r="D692" t="e">
        <f>-dimx=4096 -dimy=4096</f>
        <v>#NAME?</v>
      </c>
    </row>
    <row r="693" spans="1:4" x14ac:dyDescent="0.35">
      <c r="A693" t="s">
        <v>498</v>
      </c>
      <c r="B693">
        <v>4</v>
      </c>
      <c r="C693" t="s">
        <v>498</v>
      </c>
      <c r="D693" t="e">
        <f>-dimx=8192 -dimy=8192</f>
        <v>#NAME?</v>
      </c>
    </row>
    <row r="694" spans="1:4" x14ac:dyDescent="0.35">
      <c r="A694" t="s">
        <v>498</v>
      </c>
      <c r="B694">
        <v>5</v>
      </c>
      <c r="C694" t="s">
        <v>498</v>
      </c>
      <c r="D694" t="e">
        <f>-dimx=16384 -dimy=16384</f>
        <v>#NAME?</v>
      </c>
    </row>
    <row r="695" spans="1:4" x14ac:dyDescent="0.35">
      <c r="A695" t="s">
        <v>498</v>
      </c>
      <c r="B695">
        <v>6</v>
      </c>
      <c r="C695" t="s">
        <v>498</v>
      </c>
      <c r="D695" t="e">
        <f>-dimx=4000 -dimy=4000</f>
        <v>#NAME?</v>
      </c>
    </row>
    <row r="696" spans="1:4" x14ac:dyDescent="0.35">
      <c r="A696" t="s">
        <v>498</v>
      </c>
      <c r="B696">
        <v>7</v>
      </c>
      <c r="C696" t="s">
        <v>498</v>
      </c>
      <c r="D696" t="e">
        <f>-dimx=5120 -dimy=5120</f>
        <v>#NAME?</v>
      </c>
    </row>
    <row r="697" spans="1:4" x14ac:dyDescent="0.35">
      <c r="A697" t="s">
        <v>498</v>
      </c>
      <c r="B697">
        <v>8</v>
      </c>
      <c r="C697" t="s">
        <v>498</v>
      </c>
      <c r="D697" t="e">
        <f>-dimx=10000 -dimy=10000</f>
        <v>#NAME?</v>
      </c>
    </row>
    <row r="698" spans="1:4" x14ac:dyDescent="0.35">
      <c r="A698" t="s">
        <v>498</v>
      </c>
      <c r="B698">
        <v>9</v>
      </c>
      <c r="C698" t="s">
        <v>498</v>
      </c>
      <c r="D698" t="e">
        <f>-dimx=8000 -dimy=8000</f>
        <v>#NAME?</v>
      </c>
    </row>
    <row r="699" spans="1:4" x14ac:dyDescent="0.35">
      <c r="A699" t="s">
        <v>498</v>
      </c>
      <c r="B699">
        <v>10</v>
      </c>
      <c r="C699" t="s">
        <v>498</v>
      </c>
      <c r="D699" t="e">
        <f>-dimx=6000 -dimy=6000</f>
        <v>#NAME?</v>
      </c>
    </row>
    <row r="700" spans="1:4" x14ac:dyDescent="0.35">
      <c r="A700" t="s">
        <v>499</v>
      </c>
      <c r="B700">
        <v>1</v>
      </c>
      <c r="C700" t="s">
        <v>500</v>
      </c>
      <c r="D700" t="s">
        <v>501</v>
      </c>
    </row>
    <row r="701" spans="1:4" x14ac:dyDescent="0.35">
      <c r="A701" t="s">
        <v>499</v>
      </c>
      <c r="B701">
        <v>2</v>
      </c>
      <c r="C701" t="s">
        <v>500</v>
      </c>
      <c r="D701" t="s">
        <v>502</v>
      </c>
    </row>
    <row r="702" spans="1:4" x14ac:dyDescent="0.35">
      <c r="A702" t="s">
        <v>499</v>
      </c>
      <c r="B702">
        <v>3</v>
      </c>
      <c r="C702" t="s">
        <v>500</v>
      </c>
      <c r="D702" t="s">
        <v>503</v>
      </c>
    </row>
    <row r="703" spans="1:4" x14ac:dyDescent="0.35">
      <c r="A703" t="s">
        <v>499</v>
      </c>
      <c r="B703">
        <v>4</v>
      </c>
      <c r="C703" t="s">
        <v>500</v>
      </c>
      <c r="D703" t="s">
        <v>504</v>
      </c>
    </row>
    <row r="704" spans="1:4" x14ac:dyDescent="0.35">
      <c r="A704" t="s">
        <v>499</v>
      </c>
      <c r="B704">
        <v>5</v>
      </c>
      <c r="C704" t="s">
        <v>500</v>
      </c>
      <c r="D704" t="s">
        <v>505</v>
      </c>
    </row>
    <row r="705" spans="1:4" x14ac:dyDescent="0.35">
      <c r="A705" t="s">
        <v>499</v>
      </c>
      <c r="B705">
        <v>6</v>
      </c>
      <c r="C705" t="s">
        <v>500</v>
      </c>
      <c r="D705" t="s">
        <v>506</v>
      </c>
    </row>
    <row r="706" spans="1:4" x14ac:dyDescent="0.35">
      <c r="A706" t="s">
        <v>499</v>
      </c>
      <c r="B706">
        <v>7</v>
      </c>
      <c r="C706" t="s">
        <v>500</v>
      </c>
      <c r="D706" t="s">
        <v>507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14BF-6D7D-460B-8EFE-D4AAD7EE399D}">
  <dimension ref="A1:B82"/>
  <sheetViews>
    <sheetView workbookViewId="0">
      <selection activeCell="B2" sqref="B2"/>
    </sheetView>
  </sheetViews>
  <sheetFormatPr defaultRowHeight="14.5" x14ac:dyDescent="0.35"/>
  <cols>
    <col min="1" max="1" width="23.08984375" customWidth="1"/>
  </cols>
  <sheetData>
    <row r="1" spans="1:2" x14ac:dyDescent="0.35">
      <c r="A1" t="s">
        <v>0</v>
      </c>
      <c r="B1" t="s">
        <v>524</v>
      </c>
    </row>
    <row r="2" spans="1:2" x14ac:dyDescent="0.35">
      <c r="A2" t="s">
        <v>1</v>
      </c>
    </row>
    <row r="3" spans="1:2" x14ac:dyDescent="0.35">
      <c r="A3" t="s">
        <v>12</v>
      </c>
    </row>
    <row r="4" spans="1:2" x14ac:dyDescent="0.35">
      <c r="A4" t="s">
        <v>24</v>
      </c>
    </row>
    <row r="5" spans="1:2" x14ac:dyDescent="0.35">
      <c r="A5" t="s">
        <v>25</v>
      </c>
    </row>
    <row r="6" spans="1:2" x14ac:dyDescent="0.35">
      <c r="A6" t="s">
        <v>36</v>
      </c>
    </row>
    <row r="7" spans="1:2" x14ac:dyDescent="0.35">
      <c r="A7" t="s">
        <v>47</v>
      </c>
    </row>
    <row r="8" spans="1:2" x14ac:dyDescent="0.35">
      <c r="A8" t="s">
        <v>58</v>
      </c>
    </row>
    <row r="9" spans="1:2" x14ac:dyDescent="0.35">
      <c r="A9" t="s">
        <v>59</v>
      </c>
    </row>
    <row r="10" spans="1:2" x14ac:dyDescent="0.35">
      <c r="A10" t="s">
        <v>70</v>
      </c>
    </row>
    <row r="11" spans="1:2" x14ac:dyDescent="0.35">
      <c r="A11" t="s">
        <v>71</v>
      </c>
    </row>
    <row r="12" spans="1:2" x14ac:dyDescent="0.35">
      <c r="A12" t="s">
        <v>72</v>
      </c>
    </row>
    <row r="13" spans="1:2" x14ac:dyDescent="0.35">
      <c r="A13" t="s">
        <v>73</v>
      </c>
    </row>
    <row r="14" spans="1:2" x14ac:dyDescent="0.35">
      <c r="A14" t="s">
        <v>74</v>
      </c>
    </row>
    <row r="15" spans="1:2" x14ac:dyDescent="0.35">
      <c r="A15" t="s">
        <v>76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93</v>
      </c>
    </row>
    <row r="20" spans="1:1" x14ac:dyDescent="0.35">
      <c r="A20" t="s">
        <v>94</v>
      </c>
    </row>
    <row r="21" spans="1:1" x14ac:dyDescent="0.35">
      <c r="A21" t="s">
        <v>97</v>
      </c>
    </row>
    <row r="22" spans="1:1" x14ac:dyDescent="0.35">
      <c r="A22" t="s">
        <v>108</v>
      </c>
    </row>
    <row r="23" spans="1:1" x14ac:dyDescent="0.35">
      <c r="A23" t="s">
        <v>120</v>
      </c>
    </row>
    <row r="24" spans="1:1" x14ac:dyDescent="0.35">
      <c r="A24" t="s">
        <v>124</v>
      </c>
    </row>
    <row r="25" spans="1:1" x14ac:dyDescent="0.35">
      <c r="A25" t="s">
        <v>135</v>
      </c>
    </row>
    <row r="26" spans="1:1" x14ac:dyDescent="0.35">
      <c r="A26" t="s">
        <v>136</v>
      </c>
    </row>
    <row r="27" spans="1:1" x14ac:dyDescent="0.35">
      <c r="A27" t="s">
        <v>149</v>
      </c>
    </row>
    <row r="28" spans="1:1" x14ac:dyDescent="0.35">
      <c r="A28" t="s">
        <v>150</v>
      </c>
    </row>
    <row r="29" spans="1:1" x14ac:dyDescent="0.35">
      <c r="A29" t="s">
        <v>162</v>
      </c>
    </row>
    <row r="30" spans="1:1" x14ac:dyDescent="0.35">
      <c r="A30" t="s">
        <v>173</v>
      </c>
    </row>
    <row r="31" spans="1:1" x14ac:dyDescent="0.35">
      <c r="A31" t="s">
        <v>184</v>
      </c>
    </row>
    <row r="32" spans="1:1" x14ac:dyDescent="0.35">
      <c r="A32" t="s">
        <v>197</v>
      </c>
    </row>
    <row r="33" spans="1:1" x14ac:dyDescent="0.35">
      <c r="A33" t="s">
        <v>198</v>
      </c>
    </row>
    <row r="34" spans="1:1" x14ac:dyDescent="0.35">
      <c r="A34" t="s">
        <v>207</v>
      </c>
    </row>
    <row r="35" spans="1:1" x14ac:dyDescent="0.35">
      <c r="A35" t="s">
        <v>212</v>
      </c>
    </row>
    <row r="36" spans="1:1" x14ac:dyDescent="0.35">
      <c r="A36" t="s">
        <v>216</v>
      </c>
    </row>
    <row r="37" spans="1:1" x14ac:dyDescent="0.35">
      <c r="A37" t="s">
        <v>221</v>
      </c>
    </row>
    <row r="38" spans="1:1" x14ac:dyDescent="0.35">
      <c r="A38" t="s">
        <v>222</v>
      </c>
    </row>
    <row r="39" spans="1:1" x14ac:dyDescent="0.35">
      <c r="A39" t="s">
        <v>232</v>
      </c>
    </row>
    <row r="40" spans="1:1" x14ac:dyDescent="0.35">
      <c r="A40" t="s">
        <v>243</v>
      </c>
    </row>
    <row r="41" spans="1:1" x14ac:dyDescent="0.35">
      <c r="A41" t="s">
        <v>255</v>
      </c>
    </row>
    <row r="42" spans="1:1" x14ac:dyDescent="0.35">
      <c r="A42" t="s">
        <v>266</v>
      </c>
    </row>
    <row r="43" spans="1:1" x14ac:dyDescent="0.35">
      <c r="A43" t="s">
        <v>267</v>
      </c>
    </row>
    <row r="44" spans="1:1" x14ac:dyDescent="0.35">
      <c r="A44" t="s">
        <v>268</v>
      </c>
    </row>
    <row r="45" spans="1:1" x14ac:dyDescent="0.35">
      <c r="A45" t="s">
        <v>270</v>
      </c>
    </row>
    <row r="46" spans="1:1" x14ac:dyDescent="0.35">
      <c r="A46" t="s">
        <v>273</v>
      </c>
    </row>
    <row r="47" spans="1:1" x14ac:dyDescent="0.35">
      <c r="A47" t="s">
        <v>275</v>
      </c>
    </row>
    <row r="48" spans="1:1" x14ac:dyDescent="0.35">
      <c r="A48" t="s">
        <v>285</v>
      </c>
    </row>
    <row r="49" spans="1:1" x14ac:dyDescent="0.35">
      <c r="A49" t="s">
        <v>296</v>
      </c>
    </row>
    <row r="50" spans="1:1" x14ac:dyDescent="0.35">
      <c r="A50" t="s">
        <v>306</v>
      </c>
    </row>
    <row r="51" spans="1:1" x14ac:dyDescent="0.35">
      <c r="A51" t="s">
        <v>307</v>
      </c>
    </row>
    <row r="52" spans="1:1" x14ac:dyDescent="0.35">
      <c r="A52" t="s">
        <v>318</v>
      </c>
    </row>
    <row r="53" spans="1:1" x14ac:dyDescent="0.35">
      <c r="A53" t="s">
        <v>329</v>
      </c>
    </row>
    <row r="54" spans="1:1" x14ac:dyDescent="0.35">
      <c r="A54" t="s">
        <v>342</v>
      </c>
    </row>
    <row r="55" spans="1:1" x14ac:dyDescent="0.35">
      <c r="A55" t="s">
        <v>353</v>
      </c>
    </row>
    <row r="56" spans="1:1" x14ac:dyDescent="0.35">
      <c r="A56" t="s">
        <v>354</v>
      </c>
    </row>
    <row r="57" spans="1:1" x14ac:dyDescent="0.35">
      <c r="A57" t="s">
        <v>355</v>
      </c>
    </row>
    <row r="58" spans="1:1" x14ac:dyDescent="0.35">
      <c r="A58" t="s">
        <v>366</v>
      </c>
    </row>
    <row r="59" spans="1:1" x14ac:dyDescent="0.35">
      <c r="A59" t="s">
        <v>381</v>
      </c>
    </row>
    <row r="60" spans="1:1" x14ac:dyDescent="0.35">
      <c r="A60" t="s">
        <v>382</v>
      </c>
    </row>
    <row r="61" spans="1:1" x14ac:dyDescent="0.35">
      <c r="A61" t="s">
        <v>392</v>
      </c>
    </row>
    <row r="62" spans="1:1" x14ac:dyDescent="0.35">
      <c r="A62" t="s">
        <v>405</v>
      </c>
    </row>
    <row r="63" spans="1:1" x14ac:dyDescent="0.35">
      <c r="A63" t="s">
        <v>407</v>
      </c>
    </row>
    <row r="64" spans="1:1" x14ac:dyDescent="0.35">
      <c r="A64" t="s">
        <v>408</v>
      </c>
    </row>
    <row r="65" spans="1:1" x14ac:dyDescent="0.35">
      <c r="A65" t="s">
        <v>409</v>
      </c>
    </row>
    <row r="66" spans="1:1" x14ac:dyDescent="0.35">
      <c r="A66" t="s">
        <v>412</v>
      </c>
    </row>
    <row r="67" spans="1:1" x14ac:dyDescent="0.35">
      <c r="A67" t="s">
        <v>424</v>
      </c>
    </row>
    <row r="68" spans="1:1" x14ac:dyDescent="0.35">
      <c r="A68" t="s">
        <v>425</v>
      </c>
    </row>
    <row r="69" spans="1:1" x14ac:dyDescent="0.35">
      <c r="A69" t="s">
        <v>426</v>
      </c>
    </row>
    <row r="70" spans="1:1" x14ac:dyDescent="0.35">
      <c r="A70" t="s">
        <v>427</v>
      </c>
    </row>
    <row r="71" spans="1:1" x14ac:dyDescent="0.35">
      <c r="A71" t="s">
        <v>428</v>
      </c>
    </row>
    <row r="72" spans="1:1" x14ac:dyDescent="0.35">
      <c r="A72" t="s">
        <v>434</v>
      </c>
    </row>
    <row r="73" spans="1:1" x14ac:dyDescent="0.35">
      <c r="A73" t="s">
        <v>437</v>
      </c>
    </row>
    <row r="74" spans="1:1" x14ac:dyDescent="0.35">
      <c r="A74" t="s">
        <v>448</v>
      </c>
    </row>
    <row r="75" spans="1:1" x14ac:dyDescent="0.35">
      <c r="A75" t="s">
        <v>450</v>
      </c>
    </row>
    <row r="76" spans="1:1" x14ac:dyDescent="0.35">
      <c r="A76" t="s">
        <v>453</v>
      </c>
    </row>
    <row r="77" spans="1:1" x14ac:dyDescent="0.35">
      <c r="A77" t="s">
        <v>465</v>
      </c>
    </row>
    <row r="78" spans="1:1" x14ac:dyDescent="0.35">
      <c r="A78" t="s">
        <v>476</v>
      </c>
    </row>
    <row r="79" spans="1:1" x14ac:dyDescent="0.35">
      <c r="A79" t="s">
        <v>487</v>
      </c>
    </row>
    <row r="80" spans="1:1" x14ac:dyDescent="0.35">
      <c r="A80" t="s">
        <v>488</v>
      </c>
    </row>
    <row r="81" spans="1:1" x14ac:dyDescent="0.35">
      <c r="A81" t="s">
        <v>498</v>
      </c>
    </row>
    <row r="82" spans="1:1" x14ac:dyDescent="0.35">
      <c r="A82" t="s">
        <v>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9199-7DC0-45A6-9266-49794A201E8D}">
  <dimension ref="A1:E83"/>
  <sheetViews>
    <sheetView tabSelected="1" workbookViewId="0">
      <selection activeCell="F17" sqref="F17"/>
    </sheetView>
  </sheetViews>
  <sheetFormatPr defaultRowHeight="14.5" x14ac:dyDescent="0.35"/>
  <cols>
    <col min="1" max="1" width="22.26953125" customWidth="1"/>
  </cols>
  <sheetData>
    <row r="1" spans="1:5" x14ac:dyDescent="0.35">
      <c r="A1" t="s">
        <v>0</v>
      </c>
      <c r="B1" t="s">
        <v>524</v>
      </c>
      <c r="E1">
        <f>COUNTIF(B:B, 1)</f>
        <v>28</v>
      </c>
    </row>
    <row r="2" spans="1:5" x14ac:dyDescent="0.35">
      <c r="A2" t="s">
        <v>1</v>
      </c>
      <c r="B2">
        <v>0</v>
      </c>
      <c r="E2">
        <f>COUNTIF(B:B, 0)</f>
        <v>33</v>
      </c>
    </row>
    <row r="3" spans="1:5" x14ac:dyDescent="0.35">
      <c r="A3" t="s">
        <v>12</v>
      </c>
      <c r="B3">
        <v>1</v>
      </c>
      <c r="E3">
        <f>COUNTIF(B:B, 2)</f>
        <v>12</v>
      </c>
    </row>
    <row r="4" spans="1:5" x14ac:dyDescent="0.35">
      <c r="A4" t="s">
        <v>24</v>
      </c>
      <c r="B4">
        <v>0</v>
      </c>
    </row>
    <row r="5" spans="1:5" x14ac:dyDescent="0.35">
      <c r="A5" t="s">
        <v>25</v>
      </c>
      <c r="B5">
        <v>1</v>
      </c>
    </row>
    <row r="6" spans="1:5" x14ac:dyDescent="0.35">
      <c r="A6" t="s">
        <v>36</v>
      </c>
      <c r="B6">
        <v>0</v>
      </c>
    </row>
    <row r="7" spans="1:5" x14ac:dyDescent="0.35">
      <c r="A7" t="s">
        <v>47</v>
      </c>
      <c r="B7">
        <v>1</v>
      </c>
    </row>
    <row r="8" spans="1:5" x14ac:dyDescent="0.35">
      <c r="A8" t="s">
        <v>58</v>
      </c>
      <c r="B8">
        <v>0</v>
      </c>
    </row>
    <row r="9" spans="1:5" x14ac:dyDescent="0.35">
      <c r="A9" t="s">
        <v>59</v>
      </c>
      <c r="B9" t="s">
        <v>524</v>
      </c>
    </row>
    <row r="10" spans="1:5" x14ac:dyDescent="0.35">
      <c r="A10" t="s">
        <v>70</v>
      </c>
      <c r="B10">
        <v>1</v>
      </c>
    </row>
    <row r="11" spans="1:5" x14ac:dyDescent="0.35">
      <c r="A11" t="s">
        <v>71</v>
      </c>
      <c r="B11">
        <v>1</v>
      </c>
    </row>
    <row r="12" spans="1:5" x14ac:dyDescent="0.35">
      <c r="A12" t="s">
        <v>72</v>
      </c>
      <c r="B12">
        <v>0</v>
      </c>
    </row>
    <row r="13" spans="1:5" x14ac:dyDescent="0.35">
      <c r="A13" t="s">
        <v>73</v>
      </c>
      <c r="B13">
        <v>1</v>
      </c>
    </row>
    <row r="14" spans="1:5" x14ac:dyDescent="0.35">
      <c r="A14" t="s">
        <v>74</v>
      </c>
      <c r="B14">
        <v>0</v>
      </c>
    </row>
    <row r="15" spans="1:5" x14ac:dyDescent="0.35">
      <c r="A15" t="s">
        <v>76</v>
      </c>
      <c r="B15">
        <v>0</v>
      </c>
    </row>
    <row r="16" spans="1:5" x14ac:dyDescent="0.35">
      <c r="A16" t="s">
        <v>80</v>
      </c>
      <c r="B16">
        <v>2</v>
      </c>
    </row>
    <row r="17" spans="1:3" x14ac:dyDescent="0.35">
      <c r="A17" t="s">
        <v>81</v>
      </c>
      <c r="B17">
        <v>2</v>
      </c>
    </row>
    <row r="18" spans="1:3" x14ac:dyDescent="0.35">
      <c r="A18" t="s">
        <v>82</v>
      </c>
      <c r="B18" t="s">
        <v>527</v>
      </c>
      <c r="C18" t="s">
        <v>526</v>
      </c>
    </row>
    <row r="19" spans="1:3" x14ac:dyDescent="0.35">
      <c r="A19" t="s">
        <v>93</v>
      </c>
      <c r="B19">
        <v>0</v>
      </c>
    </row>
    <row r="20" spans="1:3" x14ac:dyDescent="0.35">
      <c r="A20" t="s">
        <v>94</v>
      </c>
      <c r="B20">
        <v>0</v>
      </c>
    </row>
    <row r="21" spans="1:3" x14ac:dyDescent="0.35">
      <c r="A21" t="s">
        <v>97</v>
      </c>
      <c r="B21">
        <v>2</v>
      </c>
    </row>
    <row r="22" spans="1:3" x14ac:dyDescent="0.35">
      <c r="A22" t="s">
        <v>108</v>
      </c>
      <c r="B22">
        <v>2</v>
      </c>
    </row>
    <row r="23" spans="1:3" x14ac:dyDescent="0.35">
      <c r="A23" t="s">
        <v>120</v>
      </c>
      <c r="B23">
        <v>2</v>
      </c>
    </row>
    <row r="24" spans="1:3" x14ac:dyDescent="0.35">
      <c r="A24" t="s">
        <v>124</v>
      </c>
      <c r="B24">
        <v>2</v>
      </c>
    </row>
    <row r="25" spans="1:3" x14ac:dyDescent="0.35">
      <c r="A25" t="s">
        <v>135</v>
      </c>
      <c r="B25">
        <v>0</v>
      </c>
    </row>
    <row r="26" spans="1:3" x14ac:dyDescent="0.35">
      <c r="A26" t="s">
        <v>136</v>
      </c>
      <c r="B26">
        <v>0</v>
      </c>
    </row>
    <row r="27" spans="1:3" x14ac:dyDescent="0.35">
      <c r="A27" t="s">
        <v>149</v>
      </c>
      <c r="B27">
        <v>0</v>
      </c>
    </row>
    <row r="28" spans="1:3" x14ac:dyDescent="0.35">
      <c r="A28" t="s">
        <v>150</v>
      </c>
      <c r="B28" t="s">
        <v>527</v>
      </c>
    </row>
    <row r="29" spans="1:3" x14ac:dyDescent="0.35">
      <c r="A29" t="s">
        <v>162</v>
      </c>
      <c r="B29">
        <v>0</v>
      </c>
    </row>
    <row r="30" spans="1:3" x14ac:dyDescent="0.35">
      <c r="A30" t="s">
        <v>173</v>
      </c>
      <c r="B30">
        <v>0</v>
      </c>
    </row>
    <row r="31" spans="1:3" x14ac:dyDescent="0.35">
      <c r="A31" t="s">
        <v>184</v>
      </c>
      <c r="B31">
        <v>2</v>
      </c>
    </row>
    <row r="32" spans="1:3" x14ac:dyDescent="0.35">
      <c r="A32" t="s">
        <v>197</v>
      </c>
      <c r="B32">
        <v>1</v>
      </c>
    </row>
    <row r="33" spans="1:2" x14ac:dyDescent="0.35">
      <c r="A33" t="s">
        <v>198</v>
      </c>
      <c r="B33">
        <v>0</v>
      </c>
    </row>
    <row r="34" spans="1:2" x14ac:dyDescent="0.35">
      <c r="A34" t="s">
        <v>207</v>
      </c>
      <c r="B34">
        <v>0</v>
      </c>
    </row>
    <row r="35" spans="1:2" x14ac:dyDescent="0.35">
      <c r="A35" t="s">
        <v>212</v>
      </c>
      <c r="B35">
        <v>1</v>
      </c>
    </row>
    <row r="36" spans="1:2" x14ac:dyDescent="0.35">
      <c r="A36" t="s">
        <v>216</v>
      </c>
      <c r="B36" t="s">
        <v>527</v>
      </c>
    </row>
    <row r="37" spans="1:2" x14ac:dyDescent="0.35">
      <c r="A37" t="s">
        <v>221</v>
      </c>
      <c r="B37">
        <v>0</v>
      </c>
    </row>
    <row r="38" spans="1:2" x14ac:dyDescent="0.35">
      <c r="A38" t="s">
        <v>222</v>
      </c>
      <c r="B38">
        <v>0</v>
      </c>
    </row>
    <row r="39" spans="1:2" x14ac:dyDescent="0.35">
      <c r="A39" t="s">
        <v>232</v>
      </c>
      <c r="B39">
        <v>2</v>
      </c>
    </row>
    <row r="40" spans="1:2" x14ac:dyDescent="0.35">
      <c r="A40" t="s">
        <v>243</v>
      </c>
      <c r="B40">
        <v>0</v>
      </c>
    </row>
    <row r="41" spans="1:2" x14ac:dyDescent="0.35">
      <c r="A41" t="s">
        <v>255</v>
      </c>
      <c r="B41">
        <v>0</v>
      </c>
    </row>
    <row r="42" spans="1:2" x14ac:dyDescent="0.35">
      <c r="A42" t="s">
        <v>266</v>
      </c>
      <c r="B42">
        <v>1</v>
      </c>
    </row>
    <row r="43" spans="1:2" x14ac:dyDescent="0.35">
      <c r="A43" t="s">
        <v>267</v>
      </c>
      <c r="B43">
        <v>0</v>
      </c>
    </row>
    <row r="44" spans="1:2" x14ac:dyDescent="0.35">
      <c r="A44" t="s">
        <v>268</v>
      </c>
      <c r="B44">
        <v>1</v>
      </c>
    </row>
    <row r="45" spans="1:2" x14ac:dyDescent="0.35">
      <c r="A45" t="s">
        <v>270</v>
      </c>
      <c r="B45">
        <v>2</v>
      </c>
    </row>
    <row r="46" spans="1:2" x14ac:dyDescent="0.35">
      <c r="A46" t="s">
        <v>273</v>
      </c>
      <c r="B46">
        <v>1</v>
      </c>
    </row>
    <row r="47" spans="1:2" x14ac:dyDescent="0.35">
      <c r="A47" t="s">
        <v>275</v>
      </c>
      <c r="B47">
        <v>2</v>
      </c>
    </row>
    <row r="48" spans="1:2" x14ac:dyDescent="0.35">
      <c r="A48" t="s">
        <v>285</v>
      </c>
      <c r="B48">
        <v>0</v>
      </c>
    </row>
    <row r="49" spans="1:3" x14ac:dyDescent="0.35">
      <c r="A49" t="s">
        <v>296</v>
      </c>
      <c r="B49">
        <v>0</v>
      </c>
    </row>
    <row r="50" spans="1:3" x14ac:dyDescent="0.35">
      <c r="A50" t="s">
        <v>306</v>
      </c>
      <c r="B50">
        <v>1</v>
      </c>
    </row>
    <row r="51" spans="1:3" x14ac:dyDescent="0.35">
      <c r="A51" t="s">
        <v>307</v>
      </c>
      <c r="B51" t="s">
        <v>527</v>
      </c>
    </row>
    <row r="52" spans="1:3" x14ac:dyDescent="0.35">
      <c r="A52" t="s">
        <v>318</v>
      </c>
      <c r="B52" t="s">
        <v>528</v>
      </c>
    </row>
    <row r="53" spans="1:3" x14ac:dyDescent="0.35">
      <c r="A53" t="s">
        <v>329</v>
      </c>
      <c r="B53">
        <v>0</v>
      </c>
    </row>
    <row r="54" spans="1:3" x14ac:dyDescent="0.35">
      <c r="A54" t="s">
        <v>342</v>
      </c>
      <c r="B54">
        <v>1</v>
      </c>
    </row>
    <row r="55" spans="1:3" x14ac:dyDescent="0.35">
      <c r="A55" t="s">
        <v>525</v>
      </c>
      <c r="B55">
        <v>1</v>
      </c>
    </row>
    <row r="56" spans="1:3" x14ac:dyDescent="0.35">
      <c r="A56" t="s">
        <v>353</v>
      </c>
      <c r="B56" t="s">
        <v>529</v>
      </c>
    </row>
    <row r="57" spans="1:3" x14ac:dyDescent="0.35">
      <c r="A57" t="s">
        <v>354</v>
      </c>
      <c r="B57">
        <v>1</v>
      </c>
      <c r="C57" t="s">
        <v>524</v>
      </c>
    </row>
    <row r="58" spans="1:3" x14ac:dyDescent="0.35">
      <c r="A58" t="s">
        <v>355</v>
      </c>
      <c r="B58">
        <v>1</v>
      </c>
    </row>
    <row r="59" spans="1:3" x14ac:dyDescent="0.35">
      <c r="A59" t="s">
        <v>366</v>
      </c>
      <c r="B59" t="s">
        <v>530</v>
      </c>
    </row>
    <row r="60" spans="1:3" x14ac:dyDescent="0.35">
      <c r="A60" t="s">
        <v>381</v>
      </c>
      <c r="B60">
        <v>1</v>
      </c>
    </row>
    <row r="61" spans="1:3" x14ac:dyDescent="0.35">
      <c r="A61" t="s">
        <v>382</v>
      </c>
      <c r="B61">
        <v>0</v>
      </c>
    </row>
    <row r="62" spans="1:3" x14ac:dyDescent="0.35">
      <c r="A62" t="s">
        <v>392</v>
      </c>
      <c r="B62">
        <v>0</v>
      </c>
    </row>
    <row r="63" spans="1:3" x14ac:dyDescent="0.35">
      <c r="A63" t="s">
        <v>405</v>
      </c>
      <c r="B63">
        <v>2</v>
      </c>
    </row>
    <row r="64" spans="1:3" x14ac:dyDescent="0.35">
      <c r="A64" t="s">
        <v>407</v>
      </c>
      <c r="B64">
        <v>0</v>
      </c>
    </row>
    <row r="65" spans="1:2" x14ac:dyDescent="0.35">
      <c r="A65" t="s">
        <v>408</v>
      </c>
      <c r="B65">
        <v>1</v>
      </c>
    </row>
    <row r="66" spans="1:2" x14ac:dyDescent="0.35">
      <c r="A66" t="s">
        <v>409</v>
      </c>
      <c r="B66">
        <v>0</v>
      </c>
    </row>
    <row r="67" spans="1:2" x14ac:dyDescent="0.35">
      <c r="A67" t="s">
        <v>412</v>
      </c>
      <c r="B67">
        <v>1</v>
      </c>
    </row>
    <row r="68" spans="1:2" x14ac:dyDescent="0.35">
      <c r="A68" t="s">
        <v>424</v>
      </c>
      <c r="B68">
        <v>1</v>
      </c>
    </row>
    <row r="69" spans="1:2" x14ac:dyDescent="0.35">
      <c r="A69" t="s">
        <v>425</v>
      </c>
      <c r="B69">
        <v>1</v>
      </c>
    </row>
    <row r="70" spans="1:2" x14ac:dyDescent="0.35">
      <c r="A70" t="s">
        <v>426</v>
      </c>
      <c r="B70">
        <v>1</v>
      </c>
    </row>
    <row r="71" spans="1:2" x14ac:dyDescent="0.35">
      <c r="A71" t="s">
        <v>427</v>
      </c>
      <c r="B71">
        <v>1</v>
      </c>
    </row>
    <row r="72" spans="1:2" x14ac:dyDescent="0.35">
      <c r="A72" t="s">
        <v>428</v>
      </c>
      <c r="B72">
        <v>1</v>
      </c>
    </row>
    <row r="73" spans="1:2" x14ac:dyDescent="0.35">
      <c r="A73" t="s">
        <v>434</v>
      </c>
      <c r="B73">
        <v>0</v>
      </c>
    </row>
    <row r="74" spans="1:2" x14ac:dyDescent="0.35">
      <c r="A74" t="s">
        <v>437</v>
      </c>
      <c r="B74">
        <v>1</v>
      </c>
    </row>
    <row r="75" spans="1:2" x14ac:dyDescent="0.35">
      <c r="A75" t="s">
        <v>448</v>
      </c>
      <c r="B75">
        <v>1</v>
      </c>
    </row>
    <row r="76" spans="1:2" x14ac:dyDescent="0.35">
      <c r="A76" t="s">
        <v>450</v>
      </c>
      <c r="B76">
        <v>2</v>
      </c>
    </row>
    <row r="77" spans="1:2" x14ac:dyDescent="0.35">
      <c r="A77" t="s">
        <v>453</v>
      </c>
      <c r="B77">
        <v>1</v>
      </c>
    </row>
    <row r="78" spans="1:2" x14ac:dyDescent="0.35">
      <c r="A78" t="s">
        <v>465</v>
      </c>
      <c r="B78">
        <v>0</v>
      </c>
    </row>
    <row r="79" spans="1:2" x14ac:dyDescent="0.35">
      <c r="A79" t="s">
        <v>476</v>
      </c>
      <c r="B79">
        <v>0</v>
      </c>
    </row>
    <row r="80" spans="1:2" x14ac:dyDescent="0.35">
      <c r="A80" t="s">
        <v>487</v>
      </c>
      <c r="B80">
        <v>1</v>
      </c>
    </row>
    <row r="81" spans="1:2" x14ac:dyDescent="0.35">
      <c r="A81" t="s">
        <v>488</v>
      </c>
      <c r="B81" t="s">
        <v>527</v>
      </c>
    </row>
    <row r="82" spans="1:2" x14ac:dyDescent="0.35">
      <c r="A82" t="s">
        <v>498</v>
      </c>
      <c r="B82">
        <v>0</v>
      </c>
    </row>
    <row r="83" spans="1:2" x14ac:dyDescent="0.35">
      <c r="A83" t="s">
        <v>499</v>
      </c>
      <c r="B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24E4-5B1A-4FB5-B22B-213EA9FA158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0C43-851E-4A1F-904C-10825775EF0C}">
  <dimension ref="A1:A82"/>
  <sheetViews>
    <sheetView workbookViewId="0">
      <selection activeCell="A82" sqref="A1:A8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12</v>
      </c>
    </row>
    <row r="4" spans="1:1" x14ac:dyDescent="0.35">
      <c r="A4" t="s">
        <v>24</v>
      </c>
    </row>
    <row r="5" spans="1:1" x14ac:dyDescent="0.35">
      <c r="A5" t="s">
        <v>25</v>
      </c>
    </row>
    <row r="6" spans="1:1" x14ac:dyDescent="0.35">
      <c r="A6" t="s">
        <v>36</v>
      </c>
    </row>
    <row r="7" spans="1:1" x14ac:dyDescent="0.35">
      <c r="A7" t="s">
        <v>47</v>
      </c>
    </row>
    <row r="8" spans="1:1" x14ac:dyDescent="0.35">
      <c r="A8" t="s">
        <v>58</v>
      </c>
    </row>
    <row r="9" spans="1:1" x14ac:dyDescent="0.35">
      <c r="A9" t="s">
        <v>59</v>
      </c>
    </row>
    <row r="10" spans="1:1" x14ac:dyDescent="0.35">
      <c r="A10" t="s">
        <v>70</v>
      </c>
    </row>
    <row r="11" spans="1:1" x14ac:dyDescent="0.35">
      <c r="A11" t="s">
        <v>71</v>
      </c>
    </row>
    <row r="12" spans="1:1" x14ac:dyDescent="0.35">
      <c r="A12" t="s">
        <v>72</v>
      </c>
    </row>
    <row r="13" spans="1:1" x14ac:dyDescent="0.35">
      <c r="A13" t="s">
        <v>73</v>
      </c>
    </row>
    <row r="14" spans="1:1" x14ac:dyDescent="0.35">
      <c r="A14" t="s">
        <v>74</v>
      </c>
    </row>
    <row r="15" spans="1:1" x14ac:dyDescent="0.35">
      <c r="A15" t="s">
        <v>76</v>
      </c>
    </row>
    <row r="16" spans="1:1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93</v>
      </c>
    </row>
    <row r="20" spans="1:1" x14ac:dyDescent="0.35">
      <c r="A20" t="s">
        <v>94</v>
      </c>
    </row>
    <row r="21" spans="1:1" x14ac:dyDescent="0.35">
      <c r="A21" t="s">
        <v>97</v>
      </c>
    </row>
    <row r="22" spans="1:1" x14ac:dyDescent="0.35">
      <c r="A22" t="s">
        <v>108</v>
      </c>
    </row>
    <row r="23" spans="1:1" x14ac:dyDescent="0.35">
      <c r="A23" t="s">
        <v>120</v>
      </c>
    </row>
    <row r="24" spans="1:1" x14ac:dyDescent="0.35">
      <c r="A24" t="s">
        <v>124</v>
      </c>
    </row>
    <row r="25" spans="1:1" x14ac:dyDescent="0.35">
      <c r="A25" t="s">
        <v>135</v>
      </c>
    </row>
    <row r="26" spans="1:1" x14ac:dyDescent="0.35">
      <c r="A26" t="s">
        <v>136</v>
      </c>
    </row>
    <row r="27" spans="1:1" x14ac:dyDescent="0.35">
      <c r="A27" t="s">
        <v>149</v>
      </c>
    </row>
    <row r="28" spans="1:1" x14ac:dyDescent="0.35">
      <c r="A28" t="s">
        <v>150</v>
      </c>
    </row>
    <row r="29" spans="1:1" x14ac:dyDescent="0.35">
      <c r="A29" t="s">
        <v>162</v>
      </c>
    </row>
    <row r="30" spans="1:1" x14ac:dyDescent="0.35">
      <c r="A30" t="s">
        <v>173</v>
      </c>
    </row>
    <row r="31" spans="1:1" x14ac:dyDescent="0.35">
      <c r="A31" t="s">
        <v>184</v>
      </c>
    </row>
    <row r="32" spans="1:1" x14ac:dyDescent="0.35">
      <c r="A32" t="s">
        <v>197</v>
      </c>
    </row>
    <row r="33" spans="1:1" x14ac:dyDescent="0.35">
      <c r="A33" t="s">
        <v>198</v>
      </c>
    </row>
    <row r="34" spans="1:1" x14ac:dyDescent="0.35">
      <c r="A34" t="s">
        <v>207</v>
      </c>
    </row>
    <row r="35" spans="1:1" x14ac:dyDescent="0.35">
      <c r="A35" t="s">
        <v>212</v>
      </c>
    </row>
    <row r="36" spans="1:1" x14ac:dyDescent="0.35">
      <c r="A36" t="s">
        <v>216</v>
      </c>
    </row>
    <row r="37" spans="1:1" x14ac:dyDescent="0.35">
      <c r="A37" t="s">
        <v>221</v>
      </c>
    </row>
    <row r="38" spans="1:1" x14ac:dyDescent="0.35">
      <c r="A38" t="s">
        <v>222</v>
      </c>
    </row>
    <row r="39" spans="1:1" x14ac:dyDescent="0.35">
      <c r="A39" t="s">
        <v>232</v>
      </c>
    </row>
    <row r="40" spans="1:1" x14ac:dyDescent="0.35">
      <c r="A40" t="s">
        <v>243</v>
      </c>
    </row>
    <row r="41" spans="1:1" x14ac:dyDescent="0.35">
      <c r="A41" t="s">
        <v>255</v>
      </c>
    </row>
    <row r="42" spans="1:1" x14ac:dyDescent="0.35">
      <c r="A42" t="s">
        <v>266</v>
      </c>
    </row>
    <row r="43" spans="1:1" x14ac:dyDescent="0.35">
      <c r="A43" t="s">
        <v>267</v>
      </c>
    </row>
    <row r="44" spans="1:1" x14ac:dyDescent="0.35">
      <c r="A44" t="s">
        <v>268</v>
      </c>
    </row>
    <row r="45" spans="1:1" x14ac:dyDescent="0.35">
      <c r="A45" t="s">
        <v>270</v>
      </c>
    </row>
    <row r="46" spans="1:1" x14ac:dyDescent="0.35">
      <c r="A46" t="s">
        <v>273</v>
      </c>
    </row>
    <row r="47" spans="1:1" x14ac:dyDescent="0.35">
      <c r="A47" t="s">
        <v>275</v>
      </c>
    </row>
    <row r="48" spans="1:1" x14ac:dyDescent="0.35">
      <c r="A48" t="s">
        <v>285</v>
      </c>
    </row>
    <row r="49" spans="1:1" x14ac:dyDescent="0.35">
      <c r="A49" t="s">
        <v>296</v>
      </c>
    </row>
    <row r="50" spans="1:1" x14ac:dyDescent="0.35">
      <c r="A50" t="s">
        <v>306</v>
      </c>
    </row>
    <row r="51" spans="1:1" x14ac:dyDescent="0.35">
      <c r="A51" t="s">
        <v>307</v>
      </c>
    </row>
    <row r="52" spans="1:1" x14ac:dyDescent="0.35">
      <c r="A52" t="s">
        <v>318</v>
      </c>
    </row>
    <row r="53" spans="1:1" x14ac:dyDescent="0.35">
      <c r="A53" t="s">
        <v>329</v>
      </c>
    </row>
    <row r="54" spans="1:1" x14ac:dyDescent="0.35">
      <c r="A54" t="s">
        <v>342</v>
      </c>
    </row>
    <row r="55" spans="1:1" x14ac:dyDescent="0.35">
      <c r="A55" t="s">
        <v>353</v>
      </c>
    </row>
    <row r="56" spans="1:1" x14ac:dyDescent="0.35">
      <c r="A56" t="s">
        <v>354</v>
      </c>
    </row>
    <row r="57" spans="1:1" x14ac:dyDescent="0.35">
      <c r="A57" t="s">
        <v>355</v>
      </c>
    </row>
    <row r="58" spans="1:1" x14ac:dyDescent="0.35">
      <c r="A58" t="s">
        <v>366</v>
      </c>
    </row>
    <row r="59" spans="1:1" x14ac:dyDescent="0.35">
      <c r="A59" t="s">
        <v>381</v>
      </c>
    </row>
    <row r="60" spans="1:1" x14ac:dyDescent="0.35">
      <c r="A60" t="s">
        <v>382</v>
      </c>
    </row>
    <row r="61" spans="1:1" x14ac:dyDescent="0.35">
      <c r="A61" t="s">
        <v>392</v>
      </c>
    </row>
    <row r="62" spans="1:1" x14ac:dyDescent="0.35">
      <c r="A62" t="s">
        <v>405</v>
      </c>
    </row>
    <row r="63" spans="1:1" x14ac:dyDescent="0.35">
      <c r="A63" t="s">
        <v>407</v>
      </c>
    </row>
    <row r="64" spans="1:1" x14ac:dyDescent="0.35">
      <c r="A64" t="s">
        <v>408</v>
      </c>
    </row>
    <row r="65" spans="1:1" x14ac:dyDescent="0.35">
      <c r="A65" t="s">
        <v>409</v>
      </c>
    </row>
    <row r="66" spans="1:1" x14ac:dyDescent="0.35">
      <c r="A66" t="s">
        <v>412</v>
      </c>
    </row>
    <row r="67" spans="1:1" x14ac:dyDescent="0.35">
      <c r="A67" t="s">
        <v>424</v>
      </c>
    </row>
    <row r="68" spans="1:1" x14ac:dyDescent="0.35">
      <c r="A68" t="s">
        <v>425</v>
      </c>
    </row>
    <row r="69" spans="1:1" x14ac:dyDescent="0.35">
      <c r="A69" t="s">
        <v>426</v>
      </c>
    </row>
    <row r="70" spans="1:1" x14ac:dyDescent="0.35">
      <c r="A70" t="s">
        <v>427</v>
      </c>
    </row>
    <row r="71" spans="1:1" x14ac:dyDescent="0.35">
      <c r="A71" t="s">
        <v>428</v>
      </c>
    </row>
    <row r="72" spans="1:1" x14ac:dyDescent="0.35">
      <c r="A72" t="s">
        <v>434</v>
      </c>
    </row>
    <row r="73" spans="1:1" x14ac:dyDescent="0.35">
      <c r="A73" t="s">
        <v>437</v>
      </c>
    </row>
    <row r="74" spans="1:1" x14ac:dyDescent="0.35">
      <c r="A74" t="s">
        <v>448</v>
      </c>
    </row>
    <row r="75" spans="1:1" x14ac:dyDescent="0.35">
      <c r="A75" t="s">
        <v>450</v>
      </c>
    </row>
    <row r="76" spans="1:1" x14ac:dyDescent="0.35">
      <c r="A76" t="s">
        <v>453</v>
      </c>
    </row>
    <row r="77" spans="1:1" x14ac:dyDescent="0.35">
      <c r="A77" t="s">
        <v>465</v>
      </c>
    </row>
    <row r="78" spans="1:1" x14ac:dyDescent="0.35">
      <c r="A78" t="s">
        <v>476</v>
      </c>
    </row>
    <row r="79" spans="1:1" x14ac:dyDescent="0.35">
      <c r="A79" t="s">
        <v>487</v>
      </c>
    </row>
    <row r="80" spans="1:1" x14ac:dyDescent="0.35">
      <c r="A80" t="s">
        <v>488</v>
      </c>
    </row>
    <row r="81" spans="1:1" x14ac:dyDescent="0.35">
      <c r="A81" t="s">
        <v>498</v>
      </c>
    </row>
    <row r="82" spans="1:1" x14ac:dyDescent="0.35">
      <c r="A82" t="s">
        <v>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DA70-0308-4A77-B895-DCC7CD2A061C}">
  <sheetPr filterMode="1"/>
  <dimension ref="A1:A706"/>
  <sheetViews>
    <sheetView workbookViewId="0">
      <selection activeCell="A160" sqref="A1:A160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508</v>
      </c>
    </row>
    <row r="2" spans="1:1" x14ac:dyDescent="0.35">
      <c r="A2" t="s">
        <v>508</v>
      </c>
    </row>
    <row r="3" spans="1:1" hidden="1" x14ac:dyDescent="0.35">
      <c r="A3" t="s">
        <v>508</v>
      </c>
    </row>
    <row r="4" spans="1:1" hidden="1" x14ac:dyDescent="0.35">
      <c r="A4" t="s">
        <v>508</v>
      </c>
    </row>
    <row r="5" spans="1:1" hidden="1" x14ac:dyDescent="0.35">
      <c r="A5" t="s">
        <v>508</v>
      </c>
    </row>
    <row r="6" spans="1:1" hidden="1" x14ac:dyDescent="0.35">
      <c r="A6" t="s">
        <v>508</v>
      </c>
    </row>
    <row r="7" spans="1:1" hidden="1" x14ac:dyDescent="0.35">
      <c r="A7" t="s">
        <v>508</v>
      </c>
    </row>
    <row r="8" spans="1:1" hidden="1" x14ac:dyDescent="0.35">
      <c r="A8" t="s">
        <v>508</v>
      </c>
    </row>
    <row r="9" spans="1:1" hidden="1" x14ac:dyDescent="0.35">
      <c r="A9" t="s">
        <v>508</v>
      </c>
    </row>
    <row r="10" spans="1:1" hidden="1" x14ac:dyDescent="0.35">
      <c r="A10" t="s">
        <v>508</v>
      </c>
    </row>
    <row r="11" spans="1:1" hidden="1" x14ac:dyDescent="0.35">
      <c r="A11" t="s">
        <v>508</v>
      </c>
    </row>
    <row r="12" spans="1:1" hidden="1" x14ac:dyDescent="0.35">
      <c r="A12" t="s">
        <v>508</v>
      </c>
    </row>
    <row r="13" spans="1:1" hidden="1" x14ac:dyDescent="0.35">
      <c r="A13" t="s">
        <v>508</v>
      </c>
    </row>
    <row r="14" spans="1:1" hidden="1" x14ac:dyDescent="0.35">
      <c r="A14" t="s">
        <v>508</v>
      </c>
    </row>
    <row r="15" spans="1:1" hidden="1" x14ac:dyDescent="0.35">
      <c r="A15" t="s">
        <v>508</v>
      </c>
    </row>
    <row r="16" spans="1:1" hidden="1" x14ac:dyDescent="0.35">
      <c r="A16" t="s">
        <v>508</v>
      </c>
    </row>
    <row r="17" spans="1:1" hidden="1" x14ac:dyDescent="0.35">
      <c r="A17" t="s">
        <v>508</v>
      </c>
    </row>
    <row r="18" spans="1:1" hidden="1" x14ac:dyDescent="0.35">
      <c r="A18" t="s">
        <v>508</v>
      </c>
    </row>
    <row r="19" spans="1:1" hidden="1" x14ac:dyDescent="0.35">
      <c r="A19" t="s">
        <v>508</v>
      </c>
    </row>
    <row r="20" spans="1:1" hidden="1" x14ac:dyDescent="0.35">
      <c r="A20" t="s">
        <v>508</v>
      </c>
    </row>
    <row r="21" spans="1:1" x14ac:dyDescent="0.35">
      <c r="A21" t="s">
        <v>509</v>
      </c>
    </row>
    <row r="22" spans="1:1" hidden="1" x14ac:dyDescent="0.35">
      <c r="A22" t="s">
        <v>509</v>
      </c>
    </row>
    <row r="23" spans="1:1" hidden="1" x14ac:dyDescent="0.35">
      <c r="A23" t="s">
        <v>509</v>
      </c>
    </row>
    <row r="24" spans="1:1" hidden="1" x14ac:dyDescent="0.35">
      <c r="A24" t="s">
        <v>509</v>
      </c>
    </row>
    <row r="25" spans="1:1" hidden="1" x14ac:dyDescent="0.35">
      <c r="A25" t="s">
        <v>509</v>
      </c>
    </row>
    <row r="26" spans="1:1" hidden="1" x14ac:dyDescent="0.35">
      <c r="A26" t="s">
        <v>509</v>
      </c>
    </row>
    <row r="27" spans="1:1" hidden="1" x14ac:dyDescent="0.35">
      <c r="A27" t="s">
        <v>509</v>
      </c>
    </row>
    <row r="28" spans="1:1" hidden="1" x14ac:dyDescent="0.35">
      <c r="A28" t="s">
        <v>509</v>
      </c>
    </row>
    <row r="29" spans="1:1" hidden="1" x14ac:dyDescent="0.35">
      <c r="A29" t="s">
        <v>509</v>
      </c>
    </row>
    <row r="30" spans="1:1" hidden="1" x14ac:dyDescent="0.35">
      <c r="A30" t="s">
        <v>509</v>
      </c>
    </row>
    <row r="31" spans="1:1" x14ac:dyDescent="0.35">
      <c r="A31" t="s">
        <v>510</v>
      </c>
    </row>
    <row r="32" spans="1:1" hidden="1" x14ac:dyDescent="0.35">
      <c r="A32" t="s">
        <v>510</v>
      </c>
    </row>
    <row r="33" spans="1:1" hidden="1" x14ac:dyDescent="0.35">
      <c r="A33" t="s">
        <v>510</v>
      </c>
    </row>
    <row r="34" spans="1:1" hidden="1" x14ac:dyDescent="0.35">
      <c r="A34" t="s">
        <v>510</v>
      </c>
    </row>
    <row r="35" spans="1:1" hidden="1" x14ac:dyDescent="0.35">
      <c r="A35" t="s">
        <v>510</v>
      </c>
    </row>
    <row r="36" spans="1:1" hidden="1" x14ac:dyDescent="0.35">
      <c r="A36" t="s">
        <v>510</v>
      </c>
    </row>
    <row r="37" spans="1:1" hidden="1" x14ac:dyDescent="0.35">
      <c r="A37" t="s">
        <v>510</v>
      </c>
    </row>
    <row r="38" spans="1:1" hidden="1" x14ac:dyDescent="0.35">
      <c r="A38" t="s">
        <v>510</v>
      </c>
    </row>
    <row r="39" spans="1:1" hidden="1" x14ac:dyDescent="0.35">
      <c r="A39" t="s">
        <v>510</v>
      </c>
    </row>
    <row r="40" spans="1:1" hidden="1" x14ac:dyDescent="0.35">
      <c r="A40" t="s">
        <v>510</v>
      </c>
    </row>
    <row r="41" spans="1:1" x14ac:dyDescent="0.35">
      <c r="A41" t="s">
        <v>511</v>
      </c>
    </row>
    <row r="42" spans="1:1" hidden="1" x14ac:dyDescent="0.35">
      <c r="A42" t="s">
        <v>511</v>
      </c>
    </row>
    <row r="43" spans="1:1" hidden="1" x14ac:dyDescent="0.35">
      <c r="A43" t="s">
        <v>511</v>
      </c>
    </row>
    <row r="44" spans="1:1" hidden="1" x14ac:dyDescent="0.35">
      <c r="A44" t="s">
        <v>511</v>
      </c>
    </row>
    <row r="45" spans="1:1" hidden="1" x14ac:dyDescent="0.35">
      <c r="A45" t="s">
        <v>511</v>
      </c>
    </row>
    <row r="46" spans="1:1" hidden="1" x14ac:dyDescent="0.35">
      <c r="A46" t="s">
        <v>511</v>
      </c>
    </row>
    <row r="47" spans="1:1" hidden="1" x14ac:dyDescent="0.35">
      <c r="A47" t="s">
        <v>511</v>
      </c>
    </row>
    <row r="48" spans="1:1" hidden="1" x14ac:dyDescent="0.35">
      <c r="A48" t="s">
        <v>511</v>
      </c>
    </row>
    <row r="49" spans="1:1" hidden="1" x14ac:dyDescent="0.35">
      <c r="A49" t="s">
        <v>511</v>
      </c>
    </row>
    <row r="50" spans="1:1" hidden="1" x14ac:dyDescent="0.35">
      <c r="A50" t="s">
        <v>511</v>
      </c>
    </row>
    <row r="51" spans="1:1" hidden="1" x14ac:dyDescent="0.35">
      <c r="A51" t="s">
        <v>511</v>
      </c>
    </row>
    <row r="52" spans="1:1" x14ac:dyDescent="0.35">
      <c r="A52" t="s">
        <v>512</v>
      </c>
    </row>
    <row r="53" spans="1:1" hidden="1" x14ac:dyDescent="0.35">
      <c r="A53" t="s">
        <v>512</v>
      </c>
    </row>
    <row r="54" spans="1:1" hidden="1" x14ac:dyDescent="0.35">
      <c r="A54" t="s">
        <v>512</v>
      </c>
    </row>
    <row r="55" spans="1:1" hidden="1" x14ac:dyDescent="0.35">
      <c r="A55" t="s">
        <v>512</v>
      </c>
    </row>
    <row r="56" spans="1:1" hidden="1" x14ac:dyDescent="0.35">
      <c r="A56" t="s">
        <v>512</v>
      </c>
    </row>
    <row r="57" spans="1:1" hidden="1" x14ac:dyDescent="0.35">
      <c r="A57" t="s">
        <v>512</v>
      </c>
    </row>
    <row r="58" spans="1:1" hidden="1" x14ac:dyDescent="0.35">
      <c r="A58" t="s">
        <v>512</v>
      </c>
    </row>
    <row r="59" spans="1:1" hidden="1" x14ac:dyDescent="0.35">
      <c r="A59" t="s">
        <v>512</v>
      </c>
    </row>
    <row r="60" spans="1:1" hidden="1" x14ac:dyDescent="0.35">
      <c r="A60" t="s">
        <v>512</v>
      </c>
    </row>
    <row r="61" spans="1:1" hidden="1" x14ac:dyDescent="0.35">
      <c r="A61" t="s">
        <v>512</v>
      </c>
    </row>
    <row r="62" spans="1:1" hidden="1" x14ac:dyDescent="0.35">
      <c r="A62" t="s">
        <v>512</v>
      </c>
    </row>
    <row r="63" spans="1:1" x14ac:dyDescent="0.35">
      <c r="A63" t="s">
        <v>513</v>
      </c>
    </row>
    <row r="64" spans="1:1" hidden="1" x14ac:dyDescent="0.35">
      <c r="A64" t="s">
        <v>513</v>
      </c>
    </row>
    <row r="65" spans="1:1" hidden="1" x14ac:dyDescent="0.35">
      <c r="A65" t="s">
        <v>513</v>
      </c>
    </row>
    <row r="66" spans="1:1" hidden="1" x14ac:dyDescent="0.35">
      <c r="A66" t="s">
        <v>513</v>
      </c>
    </row>
    <row r="67" spans="1:1" hidden="1" x14ac:dyDescent="0.35">
      <c r="A67" t="s">
        <v>513</v>
      </c>
    </row>
    <row r="68" spans="1:1" hidden="1" x14ac:dyDescent="0.35">
      <c r="A68" t="s">
        <v>513</v>
      </c>
    </row>
    <row r="69" spans="1:1" hidden="1" x14ac:dyDescent="0.35">
      <c r="A69" t="s">
        <v>513</v>
      </c>
    </row>
    <row r="70" spans="1:1" hidden="1" x14ac:dyDescent="0.35">
      <c r="A70" t="s">
        <v>513</v>
      </c>
    </row>
    <row r="71" spans="1:1" hidden="1" x14ac:dyDescent="0.35">
      <c r="A71" t="s">
        <v>513</v>
      </c>
    </row>
    <row r="72" spans="1:1" hidden="1" x14ac:dyDescent="0.35">
      <c r="A72" t="s">
        <v>513</v>
      </c>
    </row>
    <row r="73" spans="1:1" x14ac:dyDescent="0.35">
      <c r="A73" t="s">
        <v>514</v>
      </c>
    </row>
    <row r="74" spans="1:1" hidden="1" x14ac:dyDescent="0.35">
      <c r="A74" t="s">
        <v>514</v>
      </c>
    </row>
    <row r="75" spans="1:1" hidden="1" x14ac:dyDescent="0.35">
      <c r="A75" t="s">
        <v>514</v>
      </c>
    </row>
    <row r="76" spans="1:1" hidden="1" x14ac:dyDescent="0.35">
      <c r="A76" t="s">
        <v>514</v>
      </c>
    </row>
    <row r="77" spans="1:1" hidden="1" x14ac:dyDescent="0.35">
      <c r="A77" t="s">
        <v>514</v>
      </c>
    </row>
    <row r="78" spans="1:1" hidden="1" x14ac:dyDescent="0.35">
      <c r="A78" t="s">
        <v>514</v>
      </c>
    </row>
    <row r="79" spans="1:1" hidden="1" x14ac:dyDescent="0.35">
      <c r="A79" t="s">
        <v>514</v>
      </c>
    </row>
    <row r="80" spans="1:1" hidden="1" x14ac:dyDescent="0.35">
      <c r="A80" t="s">
        <v>514</v>
      </c>
    </row>
    <row r="81" spans="1:1" hidden="1" x14ac:dyDescent="0.35">
      <c r="A81" t="s">
        <v>514</v>
      </c>
    </row>
    <row r="82" spans="1:1" hidden="1" x14ac:dyDescent="0.35">
      <c r="A82" t="s">
        <v>514</v>
      </c>
    </row>
    <row r="83" spans="1:1" x14ac:dyDescent="0.35">
      <c r="A83" t="s">
        <v>515</v>
      </c>
    </row>
    <row r="84" spans="1:1" hidden="1" x14ac:dyDescent="0.35">
      <c r="A84" t="s">
        <v>515</v>
      </c>
    </row>
    <row r="85" spans="1:1" hidden="1" x14ac:dyDescent="0.35">
      <c r="A85" t="s">
        <v>515</v>
      </c>
    </row>
    <row r="86" spans="1:1" hidden="1" x14ac:dyDescent="0.35">
      <c r="A86" t="s">
        <v>515</v>
      </c>
    </row>
    <row r="87" spans="1:1" hidden="1" x14ac:dyDescent="0.35">
      <c r="A87" t="s">
        <v>515</v>
      </c>
    </row>
    <row r="88" spans="1:1" hidden="1" x14ac:dyDescent="0.35">
      <c r="A88" t="s">
        <v>515</v>
      </c>
    </row>
    <row r="89" spans="1:1" hidden="1" x14ac:dyDescent="0.35">
      <c r="A89" t="s">
        <v>515</v>
      </c>
    </row>
    <row r="90" spans="1:1" hidden="1" x14ac:dyDescent="0.35">
      <c r="A90" t="s">
        <v>515</v>
      </c>
    </row>
    <row r="91" spans="1:1" hidden="1" x14ac:dyDescent="0.35">
      <c r="A91" t="s">
        <v>515</v>
      </c>
    </row>
    <row r="92" spans="1:1" x14ac:dyDescent="0.35">
      <c r="A92" t="s">
        <v>516</v>
      </c>
    </row>
    <row r="93" spans="1:1" hidden="1" x14ac:dyDescent="0.35">
      <c r="A93" t="s">
        <v>516</v>
      </c>
    </row>
    <row r="94" spans="1:1" hidden="1" x14ac:dyDescent="0.35">
      <c r="A94" t="s">
        <v>516</v>
      </c>
    </row>
    <row r="95" spans="1:1" hidden="1" x14ac:dyDescent="0.35">
      <c r="A95" t="s">
        <v>516</v>
      </c>
    </row>
    <row r="96" spans="1:1" hidden="1" x14ac:dyDescent="0.35">
      <c r="A96" t="s">
        <v>516</v>
      </c>
    </row>
    <row r="97" spans="1:1" hidden="1" x14ac:dyDescent="0.35">
      <c r="A97" t="s">
        <v>516</v>
      </c>
    </row>
    <row r="98" spans="1:1" hidden="1" x14ac:dyDescent="0.35">
      <c r="A98" t="s">
        <v>516</v>
      </c>
    </row>
    <row r="99" spans="1:1" hidden="1" x14ac:dyDescent="0.35">
      <c r="A99" t="s">
        <v>516</v>
      </c>
    </row>
    <row r="100" spans="1:1" hidden="1" x14ac:dyDescent="0.35">
      <c r="A100" t="s">
        <v>516</v>
      </c>
    </row>
    <row r="101" spans="1:1" hidden="1" x14ac:dyDescent="0.35">
      <c r="A101" t="s">
        <v>516</v>
      </c>
    </row>
    <row r="102" spans="1:1" x14ac:dyDescent="0.35">
      <c r="A102" t="s">
        <v>517</v>
      </c>
    </row>
    <row r="103" spans="1:1" hidden="1" x14ac:dyDescent="0.35">
      <c r="A103" t="s">
        <v>517</v>
      </c>
    </row>
    <row r="104" spans="1:1" hidden="1" x14ac:dyDescent="0.35">
      <c r="A104" t="s">
        <v>517</v>
      </c>
    </row>
    <row r="105" spans="1:1" hidden="1" x14ac:dyDescent="0.35">
      <c r="A105" t="s">
        <v>517</v>
      </c>
    </row>
    <row r="106" spans="1:1" hidden="1" x14ac:dyDescent="0.35">
      <c r="A106" t="s">
        <v>517</v>
      </c>
    </row>
    <row r="107" spans="1:1" hidden="1" x14ac:dyDescent="0.35">
      <c r="A107" t="s">
        <v>517</v>
      </c>
    </row>
    <row r="108" spans="1:1" hidden="1" x14ac:dyDescent="0.35">
      <c r="A108" t="s">
        <v>517</v>
      </c>
    </row>
    <row r="109" spans="1:1" hidden="1" x14ac:dyDescent="0.35">
      <c r="A109" t="s">
        <v>517</v>
      </c>
    </row>
    <row r="110" spans="1:1" hidden="1" x14ac:dyDescent="0.35">
      <c r="A110" t="s">
        <v>517</v>
      </c>
    </row>
    <row r="111" spans="1:1" hidden="1" x14ac:dyDescent="0.35">
      <c r="A111" t="s">
        <v>517</v>
      </c>
    </row>
    <row r="112" spans="1:1" x14ac:dyDescent="0.35">
      <c r="A112" t="s">
        <v>518</v>
      </c>
    </row>
    <row r="113" spans="1:1" hidden="1" x14ac:dyDescent="0.35">
      <c r="A113" t="s">
        <v>518</v>
      </c>
    </row>
    <row r="114" spans="1:1" hidden="1" x14ac:dyDescent="0.35">
      <c r="A114" t="s">
        <v>518</v>
      </c>
    </row>
    <row r="115" spans="1:1" hidden="1" x14ac:dyDescent="0.35">
      <c r="A115" t="s">
        <v>518</v>
      </c>
    </row>
    <row r="116" spans="1:1" hidden="1" x14ac:dyDescent="0.35">
      <c r="A116" t="s">
        <v>518</v>
      </c>
    </row>
    <row r="117" spans="1:1" hidden="1" x14ac:dyDescent="0.35">
      <c r="A117" t="s">
        <v>518</v>
      </c>
    </row>
    <row r="118" spans="1:1" hidden="1" x14ac:dyDescent="0.35">
      <c r="A118" t="s">
        <v>518</v>
      </c>
    </row>
    <row r="119" spans="1:1" hidden="1" x14ac:dyDescent="0.35">
      <c r="A119" t="s">
        <v>518</v>
      </c>
    </row>
    <row r="120" spans="1:1" hidden="1" x14ac:dyDescent="0.35">
      <c r="A120" t="s">
        <v>518</v>
      </c>
    </row>
    <row r="121" spans="1:1" x14ac:dyDescent="0.35">
      <c r="A121" t="s">
        <v>519</v>
      </c>
    </row>
    <row r="122" spans="1:1" hidden="1" x14ac:dyDescent="0.35">
      <c r="A122" t="s">
        <v>519</v>
      </c>
    </row>
    <row r="123" spans="1:1" hidden="1" x14ac:dyDescent="0.35">
      <c r="A123" t="s">
        <v>519</v>
      </c>
    </row>
    <row r="124" spans="1:1" hidden="1" x14ac:dyDescent="0.35">
      <c r="A124" t="s">
        <v>519</v>
      </c>
    </row>
    <row r="125" spans="1:1" hidden="1" x14ac:dyDescent="0.35">
      <c r="A125" t="s">
        <v>519</v>
      </c>
    </row>
    <row r="126" spans="1:1" hidden="1" x14ac:dyDescent="0.35">
      <c r="A126" t="s">
        <v>519</v>
      </c>
    </row>
    <row r="127" spans="1:1" hidden="1" x14ac:dyDescent="0.35">
      <c r="A127" t="s">
        <v>519</v>
      </c>
    </row>
    <row r="128" spans="1:1" hidden="1" x14ac:dyDescent="0.35">
      <c r="A128" t="s">
        <v>519</v>
      </c>
    </row>
    <row r="129" spans="1:1" hidden="1" x14ac:dyDescent="0.35">
      <c r="A129" t="s">
        <v>519</v>
      </c>
    </row>
    <row r="130" spans="1:1" hidden="1" x14ac:dyDescent="0.35">
      <c r="A130" t="s">
        <v>519</v>
      </c>
    </row>
    <row r="131" spans="1:1" x14ac:dyDescent="0.35">
      <c r="A131" t="s">
        <v>520</v>
      </c>
    </row>
    <row r="132" spans="1:1" hidden="1" x14ac:dyDescent="0.35">
      <c r="A132" t="s">
        <v>520</v>
      </c>
    </row>
    <row r="133" spans="1:1" hidden="1" x14ac:dyDescent="0.35">
      <c r="A133" t="s">
        <v>520</v>
      </c>
    </row>
    <row r="134" spans="1:1" hidden="1" x14ac:dyDescent="0.35">
      <c r="A134" t="s">
        <v>520</v>
      </c>
    </row>
    <row r="135" spans="1:1" hidden="1" x14ac:dyDescent="0.35">
      <c r="A135" t="s">
        <v>520</v>
      </c>
    </row>
    <row r="136" spans="1:1" hidden="1" x14ac:dyDescent="0.35">
      <c r="A136" t="s">
        <v>520</v>
      </c>
    </row>
    <row r="137" spans="1:1" hidden="1" x14ac:dyDescent="0.35">
      <c r="A137" t="s">
        <v>520</v>
      </c>
    </row>
    <row r="138" spans="1:1" hidden="1" x14ac:dyDescent="0.35">
      <c r="A138" t="s">
        <v>520</v>
      </c>
    </row>
    <row r="139" spans="1:1" hidden="1" x14ac:dyDescent="0.35">
      <c r="A139" t="s">
        <v>520</v>
      </c>
    </row>
    <row r="140" spans="1:1" x14ac:dyDescent="0.35">
      <c r="A140" t="s">
        <v>521</v>
      </c>
    </row>
    <row r="141" spans="1:1" hidden="1" x14ac:dyDescent="0.35">
      <c r="A141" t="s">
        <v>521</v>
      </c>
    </row>
    <row r="142" spans="1:1" hidden="1" x14ac:dyDescent="0.35">
      <c r="A142" t="s">
        <v>521</v>
      </c>
    </row>
    <row r="143" spans="1:1" hidden="1" x14ac:dyDescent="0.35">
      <c r="A143" t="s">
        <v>521</v>
      </c>
    </row>
    <row r="144" spans="1:1" hidden="1" x14ac:dyDescent="0.35">
      <c r="A144" t="s">
        <v>521</v>
      </c>
    </row>
    <row r="145" spans="1:1" hidden="1" x14ac:dyDescent="0.35">
      <c r="A145" t="s">
        <v>521</v>
      </c>
    </row>
    <row r="146" spans="1:1" hidden="1" x14ac:dyDescent="0.35">
      <c r="A146" t="s">
        <v>521</v>
      </c>
    </row>
    <row r="147" spans="1:1" hidden="1" x14ac:dyDescent="0.35">
      <c r="A147" t="s">
        <v>521</v>
      </c>
    </row>
    <row r="148" spans="1:1" hidden="1" x14ac:dyDescent="0.35">
      <c r="A148" t="s">
        <v>521</v>
      </c>
    </row>
    <row r="149" spans="1:1" hidden="1" x14ac:dyDescent="0.35">
      <c r="A149" t="s">
        <v>521</v>
      </c>
    </row>
    <row r="150" spans="1:1" x14ac:dyDescent="0.35">
      <c r="A150" t="s">
        <v>522</v>
      </c>
    </row>
    <row r="151" spans="1:1" hidden="1" x14ac:dyDescent="0.35">
      <c r="A151" t="s">
        <v>522</v>
      </c>
    </row>
    <row r="152" spans="1:1" hidden="1" x14ac:dyDescent="0.35">
      <c r="A152" t="s">
        <v>522</v>
      </c>
    </row>
    <row r="153" spans="1:1" hidden="1" x14ac:dyDescent="0.35">
      <c r="A153" t="s">
        <v>522</v>
      </c>
    </row>
    <row r="154" spans="1:1" hidden="1" x14ac:dyDescent="0.35">
      <c r="A154" t="s">
        <v>522</v>
      </c>
    </row>
    <row r="155" spans="1:1" hidden="1" x14ac:dyDescent="0.35">
      <c r="A155" t="s">
        <v>522</v>
      </c>
    </row>
    <row r="156" spans="1:1" hidden="1" x14ac:dyDescent="0.35">
      <c r="A156" t="s">
        <v>522</v>
      </c>
    </row>
    <row r="157" spans="1:1" hidden="1" x14ac:dyDescent="0.35">
      <c r="A157" t="s">
        <v>522</v>
      </c>
    </row>
    <row r="158" spans="1:1" hidden="1" x14ac:dyDescent="0.35">
      <c r="A158" t="s">
        <v>522</v>
      </c>
    </row>
    <row r="159" spans="1:1" hidden="1" x14ac:dyDescent="0.35">
      <c r="A159" t="s">
        <v>522</v>
      </c>
    </row>
    <row r="160" spans="1:1" x14ac:dyDescent="0.35">
      <c r="A160" t="s">
        <v>523</v>
      </c>
    </row>
    <row r="161" spans="1:1" hidden="1" x14ac:dyDescent="0.35">
      <c r="A161" t="s">
        <v>523</v>
      </c>
    </row>
    <row r="162" spans="1:1" hidden="1" x14ac:dyDescent="0.35">
      <c r="A162" t="s">
        <v>523</v>
      </c>
    </row>
    <row r="163" spans="1:1" hidden="1" x14ac:dyDescent="0.35">
      <c r="A163" t="s">
        <v>523</v>
      </c>
    </row>
    <row r="164" spans="1:1" hidden="1" x14ac:dyDescent="0.35">
      <c r="A164" t="s">
        <v>523</v>
      </c>
    </row>
    <row r="165" spans="1:1" hidden="1" x14ac:dyDescent="0.35">
      <c r="A165" t="s">
        <v>523</v>
      </c>
    </row>
    <row r="166" spans="1:1" hidden="1" x14ac:dyDescent="0.35">
      <c r="A166" t="s">
        <v>523</v>
      </c>
    </row>
    <row r="167" spans="1:1" hidden="1" x14ac:dyDescent="0.35">
      <c r="A167" t="s">
        <v>523</v>
      </c>
    </row>
    <row r="168" spans="1:1" hidden="1" x14ac:dyDescent="0.35">
      <c r="A168" t="s">
        <v>523</v>
      </c>
    </row>
    <row r="169" spans="1:1" hidden="1" x14ac:dyDescent="0.35">
      <c r="A169" t="s">
        <v>523</v>
      </c>
    </row>
    <row r="170" spans="1:1" hidden="1" x14ac:dyDescent="0.35">
      <c r="A170" t="s">
        <v>523</v>
      </c>
    </row>
    <row r="172" spans="1:1" hidden="1" x14ac:dyDescent="0.35"/>
    <row r="173" spans="1:1" hidden="1" x14ac:dyDescent="0.35"/>
    <row r="174" spans="1:1" hidden="1" x14ac:dyDescent="0.35"/>
    <row r="175" spans="1:1" hidden="1" x14ac:dyDescent="0.35"/>
    <row r="176" spans="1:1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  <row r="188" hidden="1" x14ac:dyDescent="0.35"/>
    <row r="189" hidden="1" x14ac:dyDescent="0.35"/>
    <row r="190" hidden="1" x14ac:dyDescent="0.35"/>
    <row r="191" hidden="1" x14ac:dyDescent="0.35"/>
    <row r="192" hidden="1" x14ac:dyDescent="0.35"/>
    <row r="193" hidden="1" x14ac:dyDescent="0.35"/>
    <row r="194" hidden="1" x14ac:dyDescent="0.35"/>
    <row r="195" hidden="1" x14ac:dyDescent="0.35"/>
    <row r="196" hidden="1" x14ac:dyDescent="0.35"/>
    <row r="197" hidden="1" x14ac:dyDescent="0.35"/>
    <row r="198" hidden="1" x14ac:dyDescent="0.35"/>
    <row r="199" hidden="1" x14ac:dyDescent="0.35"/>
    <row r="200" hidden="1" x14ac:dyDescent="0.35"/>
    <row r="201" hidden="1" x14ac:dyDescent="0.35"/>
    <row r="202" hidden="1" x14ac:dyDescent="0.35"/>
    <row r="203" hidden="1" x14ac:dyDescent="0.35"/>
    <row r="204" hidden="1" x14ac:dyDescent="0.35"/>
    <row r="205" hidden="1" x14ac:dyDescent="0.35"/>
    <row r="206" hidden="1" x14ac:dyDescent="0.35"/>
    <row r="207" hidden="1" x14ac:dyDescent="0.35"/>
    <row r="208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Sheet7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Zou</dc:creator>
  <cp:lastModifiedBy>Pengfei Zou</cp:lastModifiedBy>
  <dcterms:created xsi:type="dcterms:W3CDTF">2019-06-05T01:14:45Z</dcterms:created>
  <dcterms:modified xsi:type="dcterms:W3CDTF">2019-06-05T05:08:08Z</dcterms:modified>
</cp:coreProperties>
</file>