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ancia" sheetId="1" r:id="rId4"/>
    <sheet state="visible" name="ConsumoG" sheetId="2" r:id="rId5"/>
    <sheet state="visible" name="Peajes" sheetId="3" r:id="rId6"/>
    <sheet state="visible" name="Tiempo" sheetId="4" r:id="rId7"/>
    <sheet state="visible" name="CostoTotal" sheetId="5" r:id="rId8"/>
  </sheets>
  <definedNames/>
  <calcPr/>
</workbook>
</file>

<file path=xl/sharedStrings.xml><?xml version="1.0" encoding="utf-8"?>
<sst xmlns="http://schemas.openxmlformats.org/spreadsheetml/2006/main" count="445" uniqueCount="209">
  <si>
    <t>Ciudades</t>
  </si>
  <si>
    <t>Palmira</t>
  </si>
  <si>
    <t>Pasto</t>
  </si>
  <si>
    <t>Tuluá</t>
  </si>
  <si>
    <t>Bogotá</t>
  </si>
  <si>
    <t>Pereira</t>
  </si>
  <si>
    <t>Armenia</t>
  </si>
  <si>
    <t>Manizales</t>
  </si>
  <si>
    <t>Valledupar</t>
  </si>
  <si>
    <t>Montería</t>
  </si>
  <si>
    <t>Soledad</t>
  </si>
  <si>
    <t>Cartagena</t>
  </si>
  <si>
    <t>Barranquilla</t>
  </si>
  <si>
    <t>Medellín</t>
  </si>
  <si>
    <t>Bucaramanga</t>
  </si>
  <si>
    <t>Cúcuta</t>
  </si>
  <si>
    <t>KM*Galon</t>
  </si>
  <si>
    <t>Precio*Galon</t>
  </si>
  <si>
    <t xml:space="preserve"> </t>
  </si>
  <si>
    <t>0h</t>
  </si>
  <si>
    <t>8h20m</t>
  </si>
  <si>
    <t>1h12m</t>
  </si>
  <si>
    <t>8h47m</t>
  </si>
  <si>
    <t>3h5m</t>
  </si>
  <si>
    <t>2h41m</t>
  </si>
  <si>
    <t>4h5m</t>
  </si>
  <si>
    <t>18h3m</t>
  </si>
  <si>
    <t>15h21m</t>
  </si>
  <si>
    <t>20h49min</t>
  </si>
  <si>
    <t>19h46m</t>
  </si>
  <si>
    <t>20h34m</t>
  </si>
  <si>
    <t>7h53m</t>
  </si>
  <si>
    <t>13h21m</t>
  </si>
  <si>
    <t>18h22m</t>
  </si>
  <si>
    <t>8h7m</t>
  </si>
  <si>
    <t>9h1m</t>
  </si>
  <si>
    <t>16h29m</t>
  </si>
  <si>
    <t>10h49m</t>
  </si>
  <si>
    <t>10h28m</t>
  </si>
  <si>
    <t>11h55m</t>
  </si>
  <si>
    <t>26h</t>
  </si>
  <si>
    <t>23h20m</t>
  </si>
  <si>
    <t>28h</t>
  </si>
  <si>
    <t>27h</t>
  </si>
  <si>
    <t>15h40m</t>
  </si>
  <si>
    <t>21h8m</t>
  </si>
  <si>
    <t>1h13m</t>
  </si>
  <si>
    <t>9h31m</t>
  </si>
  <si>
    <t>7h48min</t>
  </si>
  <si>
    <t>2h2m</t>
  </si>
  <si>
    <t>1h37m</t>
  </si>
  <si>
    <t>3h8m</t>
  </si>
  <si>
    <t>17h15m</t>
  </si>
  <si>
    <t>14h44m</t>
  </si>
  <si>
    <t>19h29m</t>
  </si>
  <si>
    <t>19h37m</t>
  </si>
  <si>
    <t>6h48m</t>
  </si>
  <si>
    <t>12h21m</t>
  </si>
  <si>
    <t>17h22m</t>
  </si>
  <si>
    <t>9h9m</t>
  </si>
  <si>
    <t>17h28m</t>
  </si>
  <si>
    <t>8h4m</t>
  </si>
  <si>
    <t>7h50m</t>
  </si>
  <si>
    <t>6h40m</t>
  </si>
  <si>
    <t>7h18m</t>
  </si>
  <si>
    <t>14h6m</t>
  </si>
  <si>
    <t>15h48m</t>
  </si>
  <si>
    <t>16h11m</t>
  </si>
  <si>
    <t>17h36m</t>
  </si>
  <si>
    <t>16h34m</t>
  </si>
  <si>
    <t>8h30m</t>
  </si>
  <si>
    <t>9h4m</t>
  </si>
  <si>
    <t>12h13m</t>
  </si>
  <si>
    <t>3h6m</t>
  </si>
  <si>
    <t>11h23m</t>
  </si>
  <si>
    <t>2h1m</t>
  </si>
  <si>
    <t>6h58m</t>
  </si>
  <si>
    <t>1h4m</t>
  </si>
  <si>
    <t>1h16m</t>
  </si>
  <si>
    <t>15h20m</t>
  </si>
  <si>
    <t>12h38m</t>
  </si>
  <si>
    <t>17h40m</t>
  </si>
  <si>
    <t>16h36m</t>
  </si>
  <si>
    <t>17h59m</t>
  </si>
  <si>
    <t>5h1m</t>
  </si>
  <si>
    <t>10h33m</t>
  </si>
  <si>
    <t>15h34m</t>
  </si>
  <si>
    <t>2h45m</t>
  </si>
  <si>
    <t>10h55m</t>
  </si>
  <si>
    <t>1h35m</t>
  </si>
  <si>
    <t>6h12m</t>
  </si>
  <si>
    <t>1h2m</t>
  </si>
  <si>
    <t>2h14m</t>
  </si>
  <si>
    <t>13h39m</t>
  </si>
  <si>
    <t>17h52m</t>
  </si>
  <si>
    <t>17h38m</t>
  </si>
  <si>
    <t>17h56m</t>
  </si>
  <si>
    <t>6h5m</t>
  </si>
  <si>
    <t>10h39m</t>
  </si>
  <si>
    <t>15h39m</t>
  </si>
  <si>
    <t>4h13m</t>
  </si>
  <si>
    <t>12h23m</t>
  </si>
  <si>
    <t>3h3m</t>
  </si>
  <si>
    <t>7h10m</t>
  </si>
  <si>
    <t>1h19m</t>
  </si>
  <si>
    <t>2h16m</t>
  </si>
  <si>
    <t>14h18m</t>
  </si>
  <si>
    <t>12h19m</t>
  </si>
  <si>
    <t>16h17m</t>
  </si>
  <si>
    <t>16h47m</t>
  </si>
  <si>
    <t>4h52m</t>
  </si>
  <si>
    <t>9h27m</t>
  </si>
  <si>
    <t>14h27m</t>
  </si>
  <si>
    <t>18h23m</t>
  </si>
  <si>
    <t>17h17m</t>
  </si>
  <si>
    <t>14h7m</t>
  </si>
  <si>
    <t>15h30m</t>
  </si>
  <si>
    <t>16h5m</t>
  </si>
  <si>
    <t>14h25m</t>
  </si>
  <si>
    <t>7h25m</t>
  </si>
  <si>
    <t>4h57m</t>
  </si>
  <si>
    <t>6h19m</t>
  </si>
  <si>
    <t>5h11m</t>
  </si>
  <si>
    <t>12h56m</t>
  </si>
  <si>
    <t>7h47m</t>
  </si>
  <si>
    <t>10h25m</t>
  </si>
  <si>
    <t>16h10m</t>
  </si>
  <si>
    <t>24h</t>
  </si>
  <si>
    <t>14h55m</t>
  </si>
  <si>
    <t>15h37m</t>
  </si>
  <si>
    <t>13h37m</t>
  </si>
  <si>
    <t>14h33m</t>
  </si>
  <si>
    <t>13h17m</t>
  </si>
  <si>
    <t>7h34m</t>
  </si>
  <si>
    <t>5h51m</t>
  </si>
  <si>
    <t>4h14m</t>
  </si>
  <si>
    <t>6h13m</t>
  </si>
  <si>
    <t>8h8m</t>
  </si>
  <si>
    <t>11h4m</t>
  </si>
  <si>
    <t>29h</t>
  </si>
  <si>
    <t>16h23m</t>
  </si>
  <si>
    <t>17h42m</t>
  </si>
  <si>
    <t>18h17m</t>
  </si>
  <si>
    <t>16h37m</t>
  </si>
  <si>
    <t>4h54m</t>
  </si>
  <si>
    <t>5h44m</t>
  </si>
  <si>
    <t>2h17m</t>
  </si>
  <si>
    <t>31m</t>
  </si>
  <si>
    <t>13h3m</t>
  </si>
  <si>
    <t>9h56m</t>
  </si>
  <si>
    <t>12h36m</t>
  </si>
  <si>
    <t>20h11m</t>
  </si>
  <si>
    <t>19h6m</t>
  </si>
  <si>
    <t>18h37m</t>
  </si>
  <si>
    <t>6h34m</t>
  </si>
  <si>
    <t>4h21m</t>
  </si>
  <si>
    <t>2h21m</t>
  </si>
  <si>
    <t>12h16m</t>
  </si>
  <si>
    <t>11h32m</t>
  </si>
  <si>
    <t>13h58m</t>
  </si>
  <si>
    <t>20h44m</t>
  </si>
  <si>
    <t>19h39m</t>
  </si>
  <si>
    <t>16h39m</t>
  </si>
  <si>
    <t>18h1m</t>
  </si>
  <si>
    <t>18h26m</t>
  </si>
  <si>
    <t>5h9m</t>
  </si>
  <si>
    <t>6h18m</t>
  </si>
  <si>
    <t>2h11m</t>
  </si>
  <si>
    <t>13h41m</t>
  </si>
  <si>
    <t>10h11m</t>
  </si>
  <si>
    <t>13h11m</t>
  </si>
  <si>
    <t>8h10m</t>
  </si>
  <si>
    <t>16h24m</t>
  </si>
  <si>
    <t>7h16m</t>
  </si>
  <si>
    <t>9h</t>
  </si>
  <si>
    <t>5h39m</t>
  </si>
  <si>
    <t>6h37m</t>
  </si>
  <si>
    <t>5h25m</t>
  </si>
  <si>
    <t>12h41m</t>
  </si>
  <si>
    <t>7h54m</t>
  </si>
  <si>
    <t>12h53m</t>
  </si>
  <si>
    <t>11h51m</t>
  </si>
  <si>
    <t>13h26m</t>
  </si>
  <si>
    <t>7h46m</t>
  </si>
  <si>
    <t>12h49m</t>
  </si>
  <si>
    <t>13h32m</t>
  </si>
  <si>
    <t>21h47m</t>
  </si>
  <si>
    <t>12h27m</t>
  </si>
  <si>
    <t>8h45m</t>
  </si>
  <si>
    <t>10h48m</t>
  </si>
  <si>
    <t>11h14m</t>
  </si>
  <si>
    <t>9h35m</t>
  </si>
  <si>
    <t>7h58m</t>
  </si>
  <si>
    <t>11h9m</t>
  </si>
  <si>
    <t>10h6m</t>
  </si>
  <si>
    <t>11h27m</t>
  </si>
  <si>
    <t>10h26m</t>
  </si>
  <si>
    <t>7h57m</t>
  </si>
  <si>
    <t>5h17m</t>
  </si>
  <si>
    <t>18h27m</t>
  </si>
  <si>
    <t>12h14m</t>
  </si>
  <si>
    <t>15h38m</t>
  </si>
  <si>
    <t>10h45m</t>
  </si>
  <si>
    <t>14h1m</t>
  </si>
  <si>
    <t>12h58m</t>
  </si>
  <si>
    <t>14h35m</t>
  </si>
  <si>
    <t>13h33m</t>
  </si>
  <si>
    <t>12h46m</t>
  </si>
  <si>
    <t>5h4m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</si>
</sst>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1" numFmtId="2" xfId="0" applyAlignment="1" applyBorder="1" applyFont="1" applyNumberFormat="1">
      <alignment shrinkToFit="0" vertical="bottom" wrapText="0"/>
    </xf>
    <xf borderId="1" fillId="0" fontId="3" numFmtId="2" xfId="0" applyBorder="1" applyFont="1" applyNumberFormat="1"/>
    <xf borderId="1" fillId="2" fontId="2" numFmtId="0" xfId="0" applyAlignment="1" applyBorder="1" applyFill="1" applyFont="1">
      <alignment readingOrder="0"/>
    </xf>
    <xf borderId="1" fillId="0" fontId="1" numFmtId="3" xfId="0" applyAlignment="1" applyBorder="1" applyFont="1" applyNumberFormat="1">
      <alignment readingOrder="0" shrinkToFit="0" vertical="bottom" wrapText="0"/>
    </xf>
    <xf borderId="1" fillId="2" fontId="1" numFmtId="0" xfId="0" applyAlignment="1" applyBorder="1" applyFont="1">
      <alignment horizontal="left" readingOrder="0"/>
    </xf>
    <xf borderId="1" fillId="0" fontId="2" numFmtId="0" xfId="0" applyBorder="1" applyFont="1"/>
    <xf borderId="1" fillId="2" fontId="1" numFmtId="0" xfId="0" applyAlignment="1" applyBorder="1" applyFont="1">
      <alignment shrinkToFit="0" vertical="bottom" wrapText="0"/>
    </xf>
    <xf borderId="1" fillId="2" fontId="1" numFmtId="4" xfId="0" applyAlignment="1" applyBorder="1" applyFont="1" applyNumberFormat="1">
      <alignment horizontal="left" readingOrder="0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12.63"/>
    <col customWidth="1" min="17" max="26" width="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</v>
      </c>
      <c r="B2" s="1">
        <v>0.0</v>
      </c>
      <c r="C2" s="2">
        <v>398.0</v>
      </c>
      <c r="D2" s="2">
        <v>78.5</v>
      </c>
      <c r="E2" s="2">
        <v>433.0</v>
      </c>
      <c r="F2" s="2">
        <v>194.0</v>
      </c>
      <c r="G2" s="2">
        <v>165.0</v>
      </c>
      <c r="H2" s="2">
        <v>246.0</v>
      </c>
      <c r="I2" s="2">
        <v>1099.0</v>
      </c>
      <c r="J2" s="2">
        <v>827.0</v>
      </c>
      <c r="K2" s="2">
        <v>1119.0</v>
      </c>
      <c r="L2" s="2">
        <v>1031.0</v>
      </c>
      <c r="M2" s="2">
        <v>1237.0</v>
      </c>
      <c r="N2" s="2">
        <v>401.0</v>
      </c>
      <c r="O2" s="2">
        <v>752.0</v>
      </c>
      <c r="P2" s="2">
        <v>954.0</v>
      </c>
    </row>
    <row r="3" ht="15.75" customHeight="1">
      <c r="A3" s="1" t="s">
        <v>2</v>
      </c>
      <c r="B3" s="2">
        <v>401.0</v>
      </c>
      <c r="C3" s="2">
        <v>0.0</v>
      </c>
      <c r="D3" s="2">
        <v>469.0</v>
      </c>
      <c r="E3" s="2">
        <v>825.0</v>
      </c>
      <c r="F3" s="2">
        <v>585.0</v>
      </c>
      <c r="G3" s="2">
        <v>555.0</v>
      </c>
      <c r="H3" s="2">
        <v>637.0</v>
      </c>
      <c r="I3" s="2">
        <v>1504.0</v>
      </c>
      <c r="J3" s="2">
        <v>1198.0</v>
      </c>
      <c r="K3" s="2">
        <v>1489.0</v>
      </c>
      <c r="L3" s="2">
        <v>1424.0</v>
      </c>
      <c r="M3" s="2">
        <v>1636.0</v>
      </c>
      <c r="N3" s="2">
        <v>796.0</v>
      </c>
      <c r="O3" s="2">
        <v>1143.0</v>
      </c>
      <c r="P3" s="2">
        <v>1331.0</v>
      </c>
    </row>
    <row r="4" ht="15.75" customHeight="1">
      <c r="A4" s="1" t="s">
        <v>3</v>
      </c>
      <c r="B4" s="2">
        <v>78.7</v>
      </c>
      <c r="C4" s="2">
        <v>467.0</v>
      </c>
      <c r="D4" s="2">
        <v>0.0</v>
      </c>
      <c r="E4" s="2">
        <v>361.0</v>
      </c>
      <c r="F4" s="2">
        <v>118.0</v>
      </c>
      <c r="G4" s="2">
        <v>88.7</v>
      </c>
      <c r="H4" s="2">
        <v>170.0</v>
      </c>
      <c r="I4" s="2">
        <v>1031.0</v>
      </c>
      <c r="J4" s="2">
        <v>726.0</v>
      </c>
      <c r="K4" s="2">
        <v>1021.0</v>
      </c>
      <c r="L4" s="2">
        <v>963.0</v>
      </c>
      <c r="M4" s="2">
        <v>1165.0</v>
      </c>
      <c r="N4" s="2">
        <v>329.0</v>
      </c>
      <c r="O4" s="2">
        <v>674.0</v>
      </c>
      <c r="P4" s="2">
        <v>865.0</v>
      </c>
    </row>
    <row r="5" ht="15.75" customHeight="1">
      <c r="A5" s="1" t="s">
        <v>4</v>
      </c>
      <c r="B5" s="2">
        <v>449.0</v>
      </c>
      <c r="C5" s="2">
        <v>837.0</v>
      </c>
      <c r="D5" s="2">
        <v>370.0</v>
      </c>
      <c r="E5" s="2">
        <v>0.0</v>
      </c>
      <c r="F5" s="2">
        <v>330.0</v>
      </c>
      <c r="G5" s="2">
        <v>281.0</v>
      </c>
      <c r="H5" s="2">
        <v>290.0</v>
      </c>
      <c r="I5" s="2">
        <v>867.0</v>
      </c>
      <c r="J5" s="2">
        <v>787.0</v>
      </c>
      <c r="K5" s="2">
        <v>998.0</v>
      </c>
      <c r="L5" s="2">
        <v>1045.0</v>
      </c>
      <c r="M5" s="2">
        <v>1002.0</v>
      </c>
      <c r="N5" s="2">
        <v>415.0</v>
      </c>
      <c r="O5" s="2">
        <v>429.0</v>
      </c>
      <c r="P5" s="2">
        <v>558.0</v>
      </c>
    </row>
    <row r="6" ht="15.75" customHeight="1">
      <c r="A6" s="1" t="s">
        <v>5</v>
      </c>
      <c r="B6" s="2">
        <v>196.0</v>
      </c>
      <c r="C6" s="2">
        <v>584.0</v>
      </c>
      <c r="D6" s="2">
        <v>118.0</v>
      </c>
      <c r="E6" s="2">
        <v>310.0</v>
      </c>
      <c r="F6" s="2">
        <v>0.0</v>
      </c>
      <c r="G6" s="2">
        <v>46.1</v>
      </c>
      <c r="H6" s="2">
        <v>54.3</v>
      </c>
      <c r="I6" s="2">
        <v>915.0</v>
      </c>
      <c r="J6" s="2">
        <v>614.0</v>
      </c>
      <c r="K6" s="2">
        <v>906.0</v>
      </c>
      <c r="L6" s="2">
        <v>847.0</v>
      </c>
      <c r="M6" s="2">
        <v>1050.0</v>
      </c>
      <c r="N6" s="2">
        <v>214.0</v>
      </c>
      <c r="O6" s="2">
        <v>558.0</v>
      </c>
      <c r="P6" s="2">
        <v>750.0</v>
      </c>
    </row>
    <row r="7" ht="15.75" customHeight="1">
      <c r="A7" s="1" t="s">
        <v>6</v>
      </c>
      <c r="B7" s="2">
        <v>161.0</v>
      </c>
      <c r="C7" s="2">
        <v>554.0</v>
      </c>
      <c r="D7" s="2">
        <v>87.2</v>
      </c>
      <c r="E7" s="2">
        <v>270.0</v>
      </c>
      <c r="F7" s="2">
        <v>45.2</v>
      </c>
      <c r="G7" s="2">
        <v>0.0</v>
      </c>
      <c r="H7" s="2">
        <v>98.4</v>
      </c>
      <c r="I7" s="2">
        <v>942.0</v>
      </c>
      <c r="J7" s="2">
        <v>659.0</v>
      </c>
      <c r="K7" s="2">
        <v>1076.0</v>
      </c>
      <c r="L7" s="2">
        <v>886.0</v>
      </c>
      <c r="M7" s="2">
        <v>1077.0</v>
      </c>
      <c r="N7" s="2">
        <v>258.0</v>
      </c>
      <c r="O7" s="2">
        <v>585.0</v>
      </c>
      <c r="P7" s="2">
        <v>776.0</v>
      </c>
    </row>
    <row r="8" ht="15.75" customHeight="1">
      <c r="A8" s="1" t="s">
        <v>7</v>
      </c>
      <c r="B8" s="2">
        <v>239.0</v>
      </c>
      <c r="C8" s="2">
        <v>634.0</v>
      </c>
      <c r="D8" s="2">
        <v>167.0</v>
      </c>
      <c r="E8" s="2">
        <v>291.0</v>
      </c>
      <c r="F8" s="2">
        <v>53.6</v>
      </c>
      <c r="G8" s="2">
        <v>97.9</v>
      </c>
      <c r="H8" s="2">
        <v>0.0</v>
      </c>
      <c r="I8" s="2">
        <v>865.0</v>
      </c>
      <c r="J8" s="2">
        <v>597.0</v>
      </c>
      <c r="K8" s="2">
        <v>889.0</v>
      </c>
      <c r="L8" s="2">
        <v>831.0</v>
      </c>
      <c r="M8" s="2">
        <v>998.0</v>
      </c>
      <c r="N8" s="2">
        <v>198.0</v>
      </c>
      <c r="O8" s="2">
        <v>507.0</v>
      </c>
      <c r="P8" s="2">
        <v>700.0</v>
      </c>
    </row>
    <row r="9" ht="15.75" customHeight="1">
      <c r="A9" s="1" t="s">
        <v>8</v>
      </c>
      <c r="B9" s="2">
        <v>1105.0</v>
      </c>
      <c r="C9" s="2">
        <v>1494.0</v>
      </c>
      <c r="D9" s="2">
        <v>1026.0</v>
      </c>
      <c r="E9" s="2">
        <v>867.0</v>
      </c>
      <c r="F9" s="2">
        <v>913.0</v>
      </c>
      <c r="G9" s="2">
        <v>952.0</v>
      </c>
      <c r="H9" s="2">
        <v>864.0</v>
      </c>
      <c r="I9" s="2">
        <v>0.0</v>
      </c>
      <c r="J9" s="2">
        <v>433.0</v>
      </c>
      <c r="K9" s="2">
        <v>298.0</v>
      </c>
      <c r="L9" s="2">
        <v>369.0</v>
      </c>
      <c r="M9" s="2">
        <v>303.0</v>
      </c>
      <c r="N9" s="2">
        <v>749.0</v>
      </c>
      <c r="O9" s="2">
        <v>449.0</v>
      </c>
      <c r="P9" s="2">
        <v>541.0</v>
      </c>
    </row>
    <row r="10" ht="15.75" customHeight="1">
      <c r="A10" s="1" t="s">
        <v>9</v>
      </c>
      <c r="B10" s="2">
        <v>806.0</v>
      </c>
      <c r="C10" s="2">
        <v>1194.0</v>
      </c>
      <c r="D10" s="2">
        <v>726.0</v>
      </c>
      <c r="E10" s="2">
        <v>793.0</v>
      </c>
      <c r="F10" s="2">
        <v>626.0</v>
      </c>
      <c r="G10" s="2">
        <v>670.0</v>
      </c>
      <c r="H10" s="2">
        <v>609.0</v>
      </c>
      <c r="I10" s="2">
        <v>435.0</v>
      </c>
      <c r="J10" s="2">
        <v>0.0</v>
      </c>
      <c r="K10" s="2">
        <v>343.0</v>
      </c>
      <c r="L10" s="2">
        <v>254.0</v>
      </c>
      <c r="M10" s="2">
        <v>357.0</v>
      </c>
      <c r="N10" s="2">
        <v>405.0</v>
      </c>
      <c r="O10" s="2">
        <v>616.0</v>
      </c>
      <c r="P10" s="2">
        <v>704.0</v>
      </c>
    </row>
    <row r="11" ht="15.75" customHeight="1">
      <c r="A11" s="1" t="s">
        <v>10</v>
      </c>
      <c r="B11" s="2">
        <v>1234.0</v>
      </c>
      <c r="C11" s="2">
        <v>1634.0</v>
      </c>
      <c r="D11" s="2">
        <v>1156.0</v>
      </c>
      <c r="E11" s="2">
        <v>995.0</v>
      </c>
      <c r="F11" s="2">
        <v>1042.0</v>
      </c>
      <c r="G11" s="2">
        <v>1082.0</v>
      </c>
      <c r="H11" s="2">
        <v>993.0</v>
      </c>
      <c r="I11" s="2">
        <v>296.0</v>
      </c>
      <c r="J11" s="2">
        <v>341.0</v>
      </c>
      <c r="K11" s="2">
        <v>0.0</v>
      </c>
      <c r="L11" s="2">
        <v>129.0</v>
      </c>
      <c r="M11" s="2">
        <v>16.2</v>
      </c>
      <c r="N11" s="2">
        <v>696.0</v>
      </c>
      <c r="O11" s="2">
        <v>580.0</v>
      </c>
      <c r="P11" s="2">
        <v>670.0</v>
      </c>
    </row>
    <row r="12" ht="15.75" customHeight="1">
      <c r="A12" s="1" t="s">
        <v>11</v>
      </c>
      <c r="B12" s="2">
        <v>1040.0</v>
      </c>
      <c r="C12" s="2">
        <v>1428.0</v>
      </c>
      <c r="D12" s="2">
        <v>961.0</v>
      </c>
      <c r="E12" s="2">
        <v>1050.0</v>
      </c>
      <c r="F12" s="2">
        <v>860.0</v>
      </c>
      <c r="G12" s="2">
        <v>909.0</v>
      </c>
      <c r="H12" s="2">
        <v>843.0</v>
      </c>
      <c r="I12" s="2">
        <v>375.0</v>
      </c>
      <c r="J12" s="2">
        <v>258.0</v>
      </c>
      <c r="K12" s="2">
        <v>129.0</v>
      </c>
      <c r="L12" s="2">
        <v>0.0</v>
      </c>
      <c r="M12" s="2">
        <v>119.0</v>
      </c>
      <c r="N12" s="2">
        <v>643.0</v>
      </c>
      <c r="O12" s="2">
        <v>635.0</v>
      </c>
      <c r="P12" s="2">
        <v>722.0</v>
      </c>
    </row>
    <row r="13" ht="15.75" customHeight="1">
      <c r="A13" s="1" t="s">
        <v>12</v>
      </c>
      <c r="B13" s="2">
        <v>1239.0</v>
      </c>
      <c r="C13" s="2">
        <v>1628.0</v>
      </c>
      <c r="D13" s="2">
        <v>1161.0</v>
      </c>
      <c r="E13" s="2">
        <v>1000.0</v>
      </c>
      <c r="F13" s="2">
        <v>1046.0</v>
      </c>
      <c r="G13" s="2">
        <v>1086.0</v>
      </c>
      <c r="H13" s="2">
        <v>996.0</v>
      </c>
      <c r="I13" s="2">
        <v>302.0</v>
      </c>
      <c r="J13" s="2">
        <v>356.0</v>
      </c>
      <c r="K13" s="3">
        <v>16.4</v>
      </c>
      <c r="L13" s="3">
        <v>120.0</v>
      </c>
      <c r="M13" s="3">
        <v>0.0</v>
      </c>
      <c r="N13" s="3">
        <v>707.0</v>
      </c>
      <c r="O13" s="3">
        <v>585.0</v>
      </c>
      <c r="P13" s="3">
        <v>676.0</v>
      </c>
    </row>
    <row r="14" ht="15.75" customHeight="1">
      <c r="A14" s="1" t="s">
        <v>13</v>
      </c>
      <c r="B14" s="3">
        <v>398.0</v>
      </c>
      <c r="C14" s="3">
        <v>773.0</v>
      </c>
      <c r="D14" s="3">
        <v>326.0</v>
      </c>
      <c r="E14" s="3">
        <v>417.0</v>
      </c>
      <c r="F14" s="3">
        <v>226.0</v>
      </c>
      <c r="G14" s="3">
        <v>270.0</v>
      </c>
      <c r="H14" s="3">
        <v>211.0</v>
      </c>
      <c r="I14" s="3">
        <v>745.0</v>
      </c>
      <c r="J14" s="3">
        <v>403.0</v>
      </c>
      <c r="K14" s="3">
        <v>696.0</v>
      </c>
      <c r="L14" s="3">
        <v>636.0</v>
      </c>
      <c r="M14" s="3">
        <v>706.0</v>
      </c>
      <c r="N14" s="3">
        <v>0.0</v>
      </c>
      <c r="O14" s="3">
        <v>388.0</v>
      </c>
      <c r="P14" s="3">
        <v>576.0</v>
      </c>
    </row>
    <row r="15" ht="15.75" customHeight="1">
      <c r="A15" s="1" t="s">
        <v>14</v>
      </c>
      <c r="B15" s="3">
        <v>749.0</v>
      </c>
      <c r="C15" s="3">
        <v>1138.0</v>
      </c>
      <c r="D15" s="3">
        <v>670.0</v>
      </c>
      <c r="E15" s="3">
        <v>397.0</v>
      </c>
      <c r="F15" s="3">
        <v>556.0</v>
      </c>
      <c r="G15" s="3">
        <v>596.0</v>
      </c>
      <c r="H15" s="3">
        <v>508.0</v>
      </c>
      <c r="I15" s="3">
        <v>452.0</v>
      </c>
      <c r="J15" s="3">
        <v>614.0</v>
      </c>
      <c r="K15" s="3">
        <v>582.0</v>
      </c>
      <c r="L15" s="3">
        <v>630.0</v>
      </c>
      <c r="M15" s="3">
        <v>587.0</v>
      </c>
      <c r="N15" s="3">
        <v>390.0</v>
      </c>
      <c r="O15" s="3">
        <v>0.0</v>
      </c>
      <c r="P15" s="3">
        <v>197.0</v>
      </c>
    </row>
    <row r="16" ht="15.75" customHeight="1">
      <c r="A16" s="1" t="s">
        <v>15</v>
      </c>
      <c r="B16" s="3">
        <v>937.0</v>
      </c>
      <c r="C16" s="3">
        <v>1326.0</v>
      </c>
      <c r="D16" s="3">
        <v>859.0</v>
      </c>
      <c r="E16" s="3">
        <v>555.0</v>
      </c>
      <c r="F16" s="3">
        <v>746.0</v>
      </c>
      <c r="G16" s="3">
        <v>786.0</v>
      </c>
      <c r="H16" s="3">
        <v>696.0</v>
      </c>
      <c r="I16" s="3">
        <v>542.0</v>
      </c>
      <c r="J16" s="3">
        <v>704.0</v>
      </c>
      <c r="K16" s="3">
        <v>672.0</v>
      </c>
      <c r="L16" s="3">
        <v>721.0</v>
      </c>
      <c r="M16" s="3">
        <v>678.0</v>
      </c>
      <c r="N16" s="3">
        <v>580.0</v>
      </c>
      <c r="O16" s="3">
        <v>196.0</v>
      </c>
      <c r="P16" s="3">
        <v>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</v>
      </c>
      <c r="B2" s="2">
        <v>0.0</v>
      </c>
      <c r="C2" s="2">
        <v>398.0</v>
      </c>
      <c r="D2" s="2">
        <v>78.5</v>
      </c>
      <c r="E2" s="2">
        <v>433.0</v>
      </c>
      <c r="F2" s="2">
        <v>194.0</v>
      </c>
      <c r="G2" s="2">
        <v>165.0</v>
      </c>
      <c r="H2" s="2">
        <v>246.0</v>
      </c>
      <c r="I2" s="2">
        <v>1099.0</v>
      </c>
      <c r="J2" s="2">
        <v>827.0</v>
      </c>
      <c r="K2" s="2">
        <v>1119.0</v>
      </c>
      <c r="L2" s="2">
        <v>1031.0</v>
      </c>
      <c r="M2" s="2">
        <v>1237.0</v>
      </c>
      <c r="N2" s="2">
        <v>401.0</v>
      </c>
      <c r="O2" s="2">
        <v>752.0</v>
      </c>
      <c r="P2" s="2">
        <v>954.0</v>
      </c>
    </row>
    <row r="3">
      <c r="A3" s="1" t="s">
        <v>2</v>
      </c>
      <c r="B3" s="2">
        <v>401.0</v>
      </c>
      <c r="C3" s="2">
        <f>(0/$B$19)*$B$20</f>
        <v>0</v>
      </c>
      <c r="D3" s="2">
        <v>469.0</v>
      </c>
      <c r="E3" s="2">
        <v>825.0</v>
      </c>
      <c r="F3" s="2">
        <v>585.0</v>
      </c>
      <c r="G3" s="2">
        <v>555.0</v>
      </c>
      <c r="H3" s="2">
        <v>637.0</v>
      </c>
      <c r="I3" s="2">
        <v>1504.0</v>
      </c>
      <c r="J3" s="2">
        <v>1198.0</v>
      </c>
      <c r="K3" s="2">
        <v>1489.0</v>
      </c>
      <c r="L3" s="2">
        <v>1424.0</v>
      </c>
      <c r="M3" s="2">
        <v>1636.0</v>
      </c>
      <c r="N3" s="2">
        <v>796.0</v>
      </c>
      <c r="O3" s="2">
        <v>1143.0</v>
      </c>
      <c r="P3" s="2">
        <v>1331.0</v>
      </c>
    </row>
    <row r="4">
      <c r="A4" s="1" t="s">
        <v>3</v>
      </c>
      <c r="B4" s="2">
        <v>78.7</v>
      </c>
      <c r="C4" s="2">
        <f>467</f>
        <v>467</v>
      </c>
      <c r="D4" s="2">
        <v>0.0</v>
      </c>
      <c r="E4" s="2">
        <v>361.0</v>
      </c>
      <c r="F4" s="2">
        <v>118.0</v>
      </c>
      <c r="G4" s="2">
        <v>88.7</v>
      </c>
      <c r="H4" s="2">
        <v>170.0</v>
      </c>
      <c r="I4" s="2">
        <v>1031.0</v>
      </c>
      <c r="J4" s="2">
        <v>726.0</v>
      </c>
      <c r="K4" s="2">
        <v>1021.0</v>
      </c>
      <c r="L4" s="2">
        <v>963.0</v>
      </c>
      <c r="M4" s="2">
        <v>1165.0</v>
      </c>
      <c r="N4" s="2">
        <v>329.0</v>
      </c>
      <c r="O4" s="2">
        <v>674.0</v>
      </c>
      <c r="P4" s="2">
        <v>865.0</v>
      </c>
    </row>
    <row r="5">
      <c r="A5" s="1" t="s">
        <v>4</v>
      </c>
      <c r="B5" s="2">
        <v>449.0</v>
      </c>
      <c r="C5" s="2">
        <v>837.0</v>
      </c>
      <c r="D5" s="2">
        <v>370.0</v>
      </c>
      <c r="E5" s="2">
        <v>0.0</v>
      </c>
      <c r="F5" s="2">
        <v>330.0</v>
      </c>
      <c r="G5" s="2">
        <v>281.0</v>
      </c>
      <c r="H5" s="2">
        <v>290.0</v>
      </c>
      <c r="I5" s="2">
        <v>867.0</v>
      </c>
      <c r="J5" s="2">
        <v>787.0</v>
      </c>
      <c r="K5" s="2">
        <v>998.0</v>
      </c>
      <c r="L5" s="2">
        <v>1045.0</v>
      </c>
      <c r="M5" s="2">
        <v>1002.0</v>
      </c>
      <c r="N5" s="2">
        <v>415.0</v>
      </c>
      <c r="O5" s="2">
        <v>429.0</v>
      </c>
      <c r="P5" s="2">
        <v>558.0</v>
      </c>
    </row>
    <row r="6">
      <c r="A6" s="1" t="s">
        <v>5</v>
      </c>
      <c r="B6" s="2">
        <v>196.0</v>
      </c>
      <c r="C6" s="2">
        <v>584.0</v>
      </c>
      <c r="D6" s="2">
        <v>118.0</v>
      </c>
      <c r="E6" s="2">
        <v>310.0</v>
      </c>
      <c r="F6" s="2">
        <v>0.0</v>
      </c>
      <c r="G6" s="2">
        <v>46.1</v>
      </c>
      <c r="H6" s="2">
        <v>54.3</v>
      </c>
      <c r="I6" s="2">
        <v>915.0</v>
      </c>
      <c r="J6" s="2">
        <v>614.0</v>
      </c>
      <c r="K6" s="2">
        <v>906.0</v>
      </c>
      <c r="L6" s="2">
        <v>847.0</v>
      </c>
      <c r="M6" s="2">
        <v>1050.0</v>
      </c>
      <c r="N6" s="2">
        <v>214.0</v>
      </c>
      <c r="O6" s="2">
        <v>558.0</v>
      </c>
      <c r="P6" s="2">
        <v>750.0</v>
      </c>
    </row>
    <row r="7">
      <c r="A7" s="1" t="s">
        <v>6</v>
      </c>
      <c r="B7" s="2">
        <v>161.0</v>
      </c>
      <c r="C7" s="2">
        <v>554.0</v>
      </c>
      <c r="D7" s="2">
        <v>87.2</v>
      </c>
      <c r="E7" s="2">
        <v>270.0</v>
      </c>
      <c r="F7" s="2">
        <v>45.2</v>
      </c>
      <c r="G7" s="2">
        <v>0.0</v>
      </c>
      <c r="H7" s="2">
        <v>98.4</v>
      </c>
      <c r="I7" s="2">
        <v>942.0</v>
      </c>
      <c r="J7" s="2">
        <v>659.0</v>
      </c>
      <c r="K7" s="2">
        <v>1076.0</v>
      </c>
      <c r="L7" s="2">
        <v>886.0</v>
      </c>
      <c r="M7" s="2">
        <v>1077.0</v>
      </c>
      <c r="N7" s="2">
        <v>258.0</v>
      </c>
      <c r="O7" s="2">
        <v>585.0</v>
      </c>
      <c r="P7" s="2">
        <v>776.0</v>
      </c>
    </row>
    <row r="8">
      <c r="A8" s="1" t="s">
        <v>7</v>
      </c>
      <c r="B8" s="2">
        <v>239.0</v>
      </c>
      <c r="C8" s="2">
        <v>634.0</v>
      </c>
      <c r="D8" s="2">
        <v>167.0</v>
      </c>
      <c r="E8" s="2">
        <v>291.0</v>
      </c>
      <c r="F8" s="2">
        <v>53.6</v>
      </c>
      <c r="G8" s="2">
        <v>97.9</v>
      </c>
      <c r="H8" s="2">
        <v>0.0</v>
      </c>
      <c r="I8" s="2">
        <v>865.0</v>
      </c>
      <c r="J8" s="2">
        <v>597.0</v>
      </c>
      <c r="K8" s="2">
        <v>889.0</v>
      </c>
      <c r="L8" s="2">
        <v>831.0</v>
      </c>
      <c r="M8" s="2">
        <v>998.0</v>
      </c>
      <c r="N8" s="2">
        <v>198.0</v>
      </c>
      <c r="O8" s="2">
        <v>507.0</v>
      </c>
      <c r="P8" s="2">
        <v>700.0</v>
      </c>
    </row>
    <row r="9">
      <c r="A9" s="1" t="s">
        <v>8</v>
      </c>
      <c r="B9" s="2">
        <v>1105.0</v>
      </c>
      <c r="C9" s="2">
        <v>1494.0</v>
      </c>
      <c r="D9" s="2">
        <v>1026.0</v>
      </c>
      <c r="E9" s="2">
        <v>867.0</v>
      </c>
      <c r="F9" s="2">
        <v>913.0</v>
      </c>
      <c r="G9" s="2">
        <v>952.0</v>
      </c>
      <c r="H9" s="2">
        <v>864.0</v>
      </c>
      <c r="I9" s="2">
        <v>0.0</v>
      </c>
      <c r="J9" s="2">
        <v>433.0</v>
      </c>
      <c r="K9" s="2">
        <v>298.0</v>
      </c>
      <c r="L9" s="2">
        <v>369.0</v>
      </c>
      <c r="M9" s="2">
        <v>303.0</v>
      </c>
      <c r="N9" s="2">
        <v>749.0</v>
      </c>
      <c r="O9" s="2">
        <v>449.0</v>
      </c>
      <c r="P9" s="2">
        <v>541.0</v>
      </c>
    </row>
    <row r="10">
      <c r="A10" s="1" t="s">
        <v>9</v>
      </c>
      <c r="B10" s="2">
        <v>806.0</v>
      </c>
      <c r="C10" s="2">
        <v>1194.0</v>
      </c>
      <c r="D10" s="2">
        <v>726.0</v>
      </c>
      <c r="E10" s="2">
        <v>793.0</v>
      </c>
      <c r="F10" s="2">
        <v>626.0</v>
      </c>
      <c r="G10" s="2">
        <v>670.0</v>
      </c>
      <c r="H10" s="2">
        <v>609.0</v>
      </c>
      <c r="I10" s="2">
        <v>435.0</v>
      </c>
      <c r="J10" s="2">
        <v>0.0</v>
      </c>
      <c r="K10" s="2">
        <v>343.0</v>
      </c>
      <c r="L10" s="2">
        <v>254.0</v>
      </c>
      <c r="M10" s="2">
        <v>357.0</v>
      </c>
      <c r="N10" s="2">
        <v>405.0</v>
      </c>
      <c r="O10" s="2">
        <v>616.0</v>
      </c>
      <c r="P10" s="2">
        <v>704.0</v>
      </c>
    </row>
    <row r="11">
      <c r="A11" s="1" t="s">
        <v>10</v>
      </c>
      <c r="B11" s="2">
        <v>1234.0</v>
      </c>
      <c r="C11" s="2">
        <v>1634.0</v>
      </c>
      <c r="D11" s="2">
        <v>1156.0</v>
      </c>
      <c r="E11" s="2">
        <v>995.0</v>
      </c>
      <c r="F11" s="2">
        <v>1042.0</v>
      </c>
      <c r="G11" s="2">
        <v>1082.0</v>
      </c>
      <c r="H11" s="2">
        <v>993.0</v>
      </c>
      <c r="I11" s="2">
        <v>296.0</v>
      </c>
      <c r="J11" s="2">
        <v>341.0</v>
      </c>
      <c r="K11" s="2">
        <v>0.0</v>
      </c>
      <c r="L11" s="2">
        <v>129.0</v>
      </c>
      <c r="M11" s="2">
        <v>16.2</v>
      </c>
      <c r="N11" s="2">
        <v>696.0</v>
      </c>
      <c r="O11" s="2">
        <v>580.0</v>
      </c>
      <c r="P11" s="2">
        <v>670.0</v>
      </c>
    </row>
    <row r="12">
      <c r="A12" s="1" t="s">
        <v>11</v>
      </c>
      <c r="B12" s="2">
        <v>1040.0</v>
      </c>
      <c r="C12" s="2">
        <v>1428.0</v>
      </c>
      <c r="D12" s="2">
        <v>961.0</v>
      </c>
      <c r="E12" s="2">
        <v>1050.0</v>
      </c>
      <c r="F12" s="2">
        <v>860.0</v>
      </c>
      <c r="G12" s="2">
        <v>909.0</v>
      </c>
      <c r="H12" s="2">
        <v>843.0</v>
      </c>
      <c r="I12" s="2">
        <v>375.0</v>
      </c>
      <c r="J12" s="2">
        <v>258.0</v>
      </c>
      <c r="K12" s="2">
        <v>129.0</v>
      </c>
      <c r="L12" s="2">
        <v>0.0</v>
      </c>
      <c r="M12" s="2">
        <v>119.0</v>
      </c>
      <c r="N12" s="2">
        <v>643.0</v>
      </c>
      <c r="O12" s="2">
        <v>635.0</v>
      </c>
      <c r="P12" s="2">
        <v>722.0</v>
      </c>
    </row>
    <row r="13">
      <c r="A13" s="1" t="s">
        <v>12</v>
      </c>
      <c r="B13" s="2">
        <v>1239.0</v>
      </c>
      <c r="C13" s="2">
        <v>1628.0</v>
      </c>
      <c r="D13" s="2">
        <v>1161.0</v>
      </c>
      <c r="E13" s="2">
        <v>1000.0</v>
      </c>
      <c r="F13" s="2">
        <v>1046.0</v>
      </c>
      <c r="G13" s="2">
        <v>1086.0</v>
      </c>
      <c r="H13" s="2">
        <v>996.0</v>
      </c>
      <c r="I13" s="2">
        <v>302.0</v>
      </c>
      <c r="J13" s="2">
        <v>356.0</v>
      </c>
      <c r="K13" s="3">
        <v>16.4</v>
      </c>
      <c r="L13" s="3">
        <v>120.0</v>
      </c>
      <c r="M13" s="3">
        <v>0.0</v>
      </c>
      <c r="N13" s="3">
        <v>707.0</v>
      </c>
      <c r="O13" s="3">
        <v>585.0</v>
      </c>
      <c r="P13" s="3">
        <v>676.0</v>
      </c>
    </row>
    <row r="14">
      <c r="A14" s="1" t="s">
        <v>13</v>
      </c>
      <c r="B14" s="3">
        <v>398.0</v>
      </c>
      <c r="C14" s="3">
        <v>773.0</v>
      </c>
      <c r="D14" s="3">
        <v>326.0</v>
      </c>
      <c r="E14" s="3">
        <v>417.0</v>
      </c>
      <c r="F14" s="3">
        <v>226.0</v>
      </c>
      <c r="G14" s="3">
        <v>270.0</v>
      </c>
      <c r="H14" s="3">
        <v>211.0</v>
      </c>
      <c r="I14" s="3">
        <v>745.0</v>
      </c>
      <c r="J14" s="3">
        <v>403.0</v>
      </c>
      <c r="K14" s="3">
        <v>696.0</v>
      </c>
      <c r="L14" s="3">
        <v>636.0</v>
      </c>
      <c r="M14" s="3">
        <v>706.0</v>
      </c>
      <c r="N14" s="3">
        <v>0.0</v>
      </c>
      <c r="O14" s="3">
        <v>388.0</v>
      </c>
      <c r="P14" s="3">
        <v>576.0</v>
      </c>
    </row>
    <row r="15">
      <c r="A15" s="1" t="s">
        <v>14</v>
      </c>
      <c r="B15" s="3">
        <v>749.0</v>
      </c>
      <c r="C15" s="3">
        <v>1138.0</v>
      </c>
      <c r="D15" s="3">
        <v>670.0</v>
      </c>
      <c r="E15" s="3">
        <v>397.0</v>
      </c>
      <c r="F15" s="3">
        <v>556.0</v>
      </c>
      <c r="G15" s="3">
        <v>596.0</v>
      </c>
      <c r="H15" s="3">
        <v>508.0</v>
      </c>
      <c r="I15" s="3">
        <v>452.0</v>
      </c>
      <c r="J15" s="3">
        <v>614.0</v>
      </c>
      <c r="K15" s="3">
        <v>582.0</v>
      </c>
      <c r="L15" s="3">
        <v>630.0</v>
      </c>
      <c r="M15" s="3">
        <v>587.0</v>
      </c>
      <c r="N15" s="3">
        <v>390.0</v>
      </c>
      <c r="O15" s="3">
        <v>0.0</v>
      </c>
      <c r="P15" s="3">
        <v>197.0</v>
      </c>
    </row>
    <row r="16">
      <c r="A16" s="1" t="s">
        <v>15</v>
      </c>
      <c r="B16" s="3">
        <v>937.0</v>
      </c>
      <c r="C16" s="3">
        <v>1326.0</v>
      </c>
      <c r="D16" s="3">
        <v>859.0</v>
      </c>
      <c r="E16" s="3">
        <v>555.0</v>
      </c>
      <c r="F16" s="3">
        <v>746.0</v>
      </c>
      <c r="G16" s="3">
        <v>786.0</v>
      </c>
      <c r="H16" s="3">
        <v>696.0</v>
      </c>
      <c r="I16" s="3">
        <v>542.0</v>
      </c>
      <c r="J16" s="3">
        <v>704.0</v>
      </c>
      <c r="K16" s="3">
        <v>672.0</v>
      </c>
      <c r="L16" s="3">
        <v>721.0</v>
      </c>
      <c r="M16" s="3">
        <v>678.0</v>
      </c>
      <c r="N16" s="3">
        <v>580.0</v>
      </c>
      <c r="O16" s="3">
        <v>196.0</v>
      </c>
      <c r="P16" s="3">
        <v>0.0</v>
      </c>
    </row>
    <row r="18">
      <c r="A18" s="4" t="s">
        <v>16</v>
      </c>
      <c r="B18" s="4">
        <v>33.0</v>
      </c>
    </row>
    <row r="19">
      <c r="A19" s="4" t="s">
        <v>17</v>
      </c>
      <c r="B19" s="4">
        <v>15416.0</v>
      </c>
    </row>
    <row r="21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5" t="s">
        <v>8</v>
      </c>
      <c r="J21" s="5" t="s">
        <v>9</v>
      </c>
      <c r="K21" s="5" t="s">
        <v>10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</row>
    <row r="22">
      <c r="A22" s="5" t="s">
        <v>1</v>
      </c>
      <c r="B22" s="6">
        <f t="shared" ref="B22:P22" si="1">(B2/$B$18)*$B$19</f>
        <v>0</v>
      </c>
      <c r="C22" s="6">
        <f t="shared" si="1"/>
        <v>185926.303</v>
      </c>
      <c r="D22" s="6">
        <f t="shared" si="1"/>
        <v>36671.39394</v>
      </c>
      <c r="E22" s="6">
        <f t="shared" si="1"/>
        <v>202276.6061</v>
      </c>
      <c r="F22" s="6">
        <f t="shared" si="1"/>
        <v>90627.39394</v>
      </c>
      <c r="G22" s="6">
        <f t="shared" si="1"/>
        <v>77080</v>
      </c>
      <c r="H22" s="6">
        <f t="shared" si="1"/>
        <v>114919.2727</v>
      </c>
      <c r="I22" s="6">
        <f t="shared" si="1"/>
        <v>513399.5152</v>
      </c>
      <c r="J22" s="6">
        <f t="shared" si="1"/>
        <v>386334.303</v>
      </c>
      <c r="K22" s="6">
        <f t="shared" si="1"/>
        <v>522742.5455</v>
      </c>
      <c r="L22" s="6">
        <f t="shared" si="1"/>
        <v>481633.2121</v>
      </c>
      <c r="M22" s="6">
        <f t="shared" si="1"/>
        <v>577866.4242</v>
      </c>
      <c r="N22" s="6">
        <f t="shared" si="1"/>
        <v>187327.7576</v>
      </c>
      <c r="O22" s="6">
        <f t="shared" si="1"/>
        <v>351297.9394</v>
      </c>
      <c r="P22" s="6">
        <f t="shared" si="1"/>
        <v>445662.5455</v>
      </c>
    </row>
    <row r="23">
      <c r="A23" s="5" t="s">
        <v>2</v>
      </c>
      <c r="B23" s="6">
        <f t="shared" ref="B23:P23" si="2">(B3/$B$18)*$B$19</f>
        <v>187327.7576</v>
      </c>
      <c r="C23" s="6">
        <f t="shared" si="2"/>
        <v>0</v>
      </c>
      <c r="D23" s="6">
        <f t="shared" si="2"/>
        <v>219094.0606</v>
      </c>
      <c r="E23" s="6">
        <f t="shared" si="2"/>
        <v>385400</v>
      </c>
      <c r="F23" s="6">
        <f t="shared" si="2"/>
        <v>273283.6364</v>
      </c>
      <c r="G23" s="6">
        <f t="shared" si="2"/>
        <v>259269.0909</v>
      </c>
      <c r="H23" s="6">
        <f t="shared" si="2"/>
        <v>297575.5152</v>
      </c>
      <c r="I23" s="6">
        <f t="shared" si="2"/>
        <v>702595.8788</v>
      </c>
      <c r="J23" s="6">
        <f t="shared" si="2"/>
        <v>559647.5152</v>
      </c>
      <c r="K23" s="6">
        <f t="shared" si="2"/>
        <v>695588.6061</v>
      </c>
      <c r="L23" s="6">
        <f t="shared" si="2"/>
        <v>665223.7576</v>
      </c>
      <c r="M23" s="6">
        <f t="shared" si="2"/>
        <v>764259.8788</v>
      </c>
      <c r="N23" s="6">
        <f t="shared" si="2"/>
        <v>371852.6061</v>
      </c>
      <c r="O23" s="6">
        <f t="shared" si="2"/>
        <v>533954.1818</v>
      </c>
      <c r="P23" s="6">
        <f t="shared" si="2"/>
        <v>621778.6667</v>
      </c>
    </row>
    <row r="24">
      <c r="A24" s="5" t="s">
        <v>3</v>
      </c>
      <c r="B24" s="6">
        <f t="shared" ref="B24:P24" si="3">(B4/$B$18)*$B$19</f>
        <v>36764.82424</v>
      </c>
      <c r="C24" s="6">
        <f t="shared" si="3"/>
        <v>218159.7576</v>
      </c>
      <c r="D24" s="6">
        <f t="shared" si="3"/>
        <v>0</v>
      </c>
      <c r="E24" s="6">
        <f t="shared" si="3"/>
        <v>168641.697</v>
      </c>
      <c r="F24" s="6">
        <f t="shared" si="3"/>
        <v>55123.87879</v>
      </c>
      <c r="G24" s="6">
        <f t="shared" si="3"/>
        <v>41436.33939</v>
      </c>
      <c r="H24" s="6">
        <f t="shared" si="3"/>
        <v>79415.75758</v>
      </c>
      <c r="I24" s="6">
        <f t="shared" si="3"/>
        <v>481633.2121</v>
      </c>
      <c r="J24" s="6">
        <f t="shared" si="3"/>
        <v>339152</v>
      </c>
      <c r="K24" s="6">
        <f t="shared" si="3"/>
        <v>476961.697</v>
      </c>
      <c r="L24" s="6">
        <f t="shared" si="3"/>
        <v>449866.9091</v>
      </c>
      <c r="M24" s="6">
        <f t="shared" si="3"/>
        <v>544231.5152</v>
      </c>
      <c r="N24" s="6">
        <f t="shared" si="3"/>
        <v>153692.8485</v>
      </c>
      <c r="O24" s="6">
        <f t="shared" si="3"/>
        <v>314860.1212</v>
      </c>
      <c r="P24" s="6">
        <f t="shared" si="3"/>
        <v>404086.0606</v>
      </c>
    </row>
    <row r="25">
      <c r="A25" s="5" t="s">
        <v>4</v>
      </c>
      <c r="B25" s="6">
        <f t="shared" ref="B25:P25" si="4">(B5/$B$18)*$B$19</f>
        <v>209751.0303</v>
      </c>
      <c r="C25" s="6">
        <f t="shared" si="4"/>
        <v>391005.8182</v>
      </c>
      <c r="D25" s="6">
        <f t="shared" si="4"/>
        <v>172846.0606</v>
      </c>
      <c r="E25" s="6">
        <f t="shared" si="4"/>
        <v>0</v>
      </c>
      <c r="F25" s="6">
        <f t="shared" si="4"/>
        <v>154160</v>
      </c>
      <c r="G25" s="6">
        <f t="shared" si="4"/>
        <v>131269.5758</v>
      </c>
      <c r="H25" s="6">
        <f t="shared" si="4"/>
        <v>135473.9394</v>
      </c>
      <c r="I25" s="6">
        <f t="shared" si="4"/>
        <v>405020.3636</v>
      </c>
      <c r="J25" s="6">
        <f t="shared" si="4"/>
        <v>367648.2424</v>
      </c>
      <c r="K25" s="6">
        <f t="shared" si="4"/>
        <v>466217.2121</v>
      </c>
      <c r="L25" s="6">
        <f t="shared" si="4"/>
        <v>488173.3333</v>
      </c>
      <c r="M25" s="6">
        <f t="shared" si="4"/>
        <v>468085.8182</v>
      </c>
      <c r="N25" s="6">
        <f t="shared" si="4"/>
        <v>193867.8788</v>
      </c>
      <c r="O25" s="6">
        <f t="shared" si="4"/>
        <v>200408</v>
      </c>
      <c r="P25" s="6">
        <f t="shared" si="4"/>
        <v>260670.5455</v>
      </c>
    </row>
    <row r="26">
      <c r="A26" s="5" t="s">
        <v>5</v>
      </c>
      <c r="B26" s="6">
        <f t="shared" ref="B26:P26" si="5">(B6/$B$18)*$B$19</f>
        <v>91561.69697</v>
      </c>
      <c r="C26" s="6">
        <f t="shared" si="5"/>
        <v>272816.4848</v>
      </c>
      <c r="D26" s="6">
        <f t="shared" si="5"/>
        <v>55123.87879</v>
      </c>
      <c r="E26" s="6">
        <f t="shared" si="5"/>
        <v>144816.9697</v>
      </c>
      <c r="F26" s="6">
        <f t="shared" si="5"/>
        <v>0</v>
      </c>
      <c r="G26" s="6">
        <f t="shared" si="5"/>
        <v>21535.68485</v>
      </c>
      <c r="H26" s="6">
        <f t="shared" si="5"/>
        <v>25366.32727</v>
      </c>
      <c r="I26" s="6">
        <f t="shared" si="5"/>
        <v>427443.6364</v>
      </c>
      <c r="J26" s="6">
        <f t="shared" si="5"/>
        <v>286831.0303</v>
      </c>
      <c r="K26" s="6">
        <f t="shared" si="5"/>
        <v>423239.2727</v>
      </c>
      <c r="L26" s="6">
        <f t="shared" si="5"/>
        <v>395677.3333</v>
      </c>
      <c r="M26" s="6">
        <f t="shared" si="5"/>
        <v>490509.0909</v>
      </c>
      <c r="N26" s="6">
        <f t="shared" si="5"/>
        <v>99970.42424</v>
      </c>
      <c r="O26" s="6">
        <f t="shared" si="5"/>
        <v>260670.5455</v>
      </c>
      <c r="P26" s="6">
        <f t="shared" si="5"/>
        <v>350363.6364</v>
      </c>
    </row>
    <row r="27">
      <c r="A27" s="5" t="s">
        <v>6</v>
      </c>
      <c r="B27" s="6">
        <f t="shared" ref="B27:P27" si="6">(B7/$B$18)*$B$19</f>
        <v>75211.39394</v>
      </c>
      <c r="C27" s="6">
        <f t="shared" si="6"/>
        <v>258801.9394</v>
      </c>
      <c r="D27" s="6">
        <f t="shared" si="6"/>
        <v>40735.61212</v>
      </c>
      <c r="E27" s="6">
        <f t="shared" si="6"/>
        <v>126130.9091</v>
      </c>
      <c r="F27" s="6">
        <f t="shared" si="6"/>
        <v>21115.24848</v>
      </c>
      <c r="G27" s="6">
        <f t="shared" si="6"/>
        <v>0</v>
      </c>
      <c r="H27" s="6">
        <f t="shared" si="6"/>
        <v>45967.70909</v>
      </c>
      <c r="I27" s="6">
        <f t="shared" si="6"/>
        <v>440056.7273</v>
      </c>
      <c r="J27" s="6">
        <f t="shared" si="6"/>
        <v>307852.8485</v>
      </c>
      <c r="K27" s="6">
        <f t="shared" si="6"/>
        <v>502655.0303</v>
      </c>
      <c r="L27" s="6">
        <f t="shared" si="6"/>
        <v>413896.2424</v>
      </c>
      <c r="M27" s="6">
        <f t="shared" si="6"/>
        <v>503122.1818</v>
      </c>
      <c r="N27" s="6">
        <f t="shared" si="6"/>
        <v>120525.0909</v>
      </c>
      <c r="O27" s="6">
        <f t="shared" si="6"/>
        <v>273283.6364</v>
      </c>
      <c r="P27" s="6">
        <f t="shared" si="6"/>
        <v>362509.5758</v>
      </c>
    </row>
    <row r="28">
      <c r="A28" s="5" t="s">
        <v>7</v>
      </c>
      <c r="B28" s="6">
        <f t="shared" ref="B28:P28" si="7">(B8/$B$18)*$B$19</f>
        <v>111649.2121</v>
      </c>
      <c r="C28" s="6">
        <f t="shared" si="7"/>
        <v>296174.0606</v>
      </c>
      <c r="D28" s="6">
        <f t="shared" si="7"/>
        <v>78014.30303</v>
      </c>
      <c r="E28" s="6">
        <f t="shared" si="7"/>
        <v>135941.0909</v>
      </c>
      <c r="F28" s="6">
        <f t="shared" si="7"/>
        <v>25039.32121</v>
      </c>
      <c r="G28" s="6">
        <f t="shared" si="7"/>
        <v>45734.13333</v>
      </c>
      <c r="H28" s="6">
        <f t="shared" si="7"/>
        <v>0</v>
      </c>
      <c r="I28" s="6">
        <f t="shared" si="7"/>
        <v>404086.0606</v>
      </c>
      <c r="J28" s="6">
        <f t="shared" si="7"/>
        <v>278889.4545</v>
      </c>
      <c r="K28" s="6">
        <f t="shared" si="7"/>
        <v>415297.697</v>
      </c>
      <c r="L28" s="6">
        <f t="shared" si="7"/>
        <v>388202.9091</v>
      </c>
      <c r="M28" s="6">
        <f t="shared" si="7"/>
        <v>466217.2121</v>
      </c>
      <c r="N28" s="6">
        <f t="shared" si="7"/>
        <v>92496</v>
      </c>
      <c r="O28" s="6">
        <f t="shared" si="7"/>
        <v>236845.8182</v>
      </c>
      <c r="P28" s="6">
        <f t="shared" si="7"/>
        <v>327006.0606</v>
      </c>
    </row>
    <row r="29">
      <c r="A29" s="5" t="s">
        <v>8</v>
      </c>
      <c r="B29" s="6">
        <f t="shared" ref="B29:P29" si="8">(B9/$B$18)*$B$19</f>
        <v>516202.4242</v>
      </c>
      <c r="C29" s="6">
        <f t="shared" si="8"/>
        <v>697924.3636</v>
      </c>
      <c r="D29" s="6">
        <f t="shared" si="8"/>
        <v>479297.4545</v>
      </c>
      <c r="E29" s="6">
        <f t="shared" si="8"/>
        <v>405020.3636</v>
      </c>
      <c r="F29" s="6">
        <f t="shared" si="8"/>
        <v>426509.3333</v>
      </c>
      <c r="G29" s="6">
        <f t="shared" si="8"/>
        <v>444728.2424</v>
      </c>
      <c r="H29" s="6">
        <f t="shared" si="8"/>
        <v>403618.9091</v>
      </c>
      <c r="I29" s="6">
        <f t="shared" si="8"/>
        <v>0</v>
      </c>
      <c r="J29" s="6">
        <f t="shared" si="8"/>
        <v>202276.6061</v>
      </c>
      <c r="K29" s="6">
        <f t="shared" si="8"/>
        <v>139211.1515</v>
      </c>
      <c r="L29" s="6">
        <f t="shared" si="8"/>
        <v>172378.9091</v>
      </c>
      <c r="M29" s="6">
        <f t="shared" si="8"/>
        <v>141546.9091</v>
      </c>
      <c r="N29" s="6">
        <f t="shared" si="8"/>
        <v>349896.4848</v>
      </c>
      <c r="O29" s="6">
        <f t="shared" si="8"/>
        <v>209751.0303</v>
      </c>
      <c r="P29" s="6">
        <f t="shared" si="8"/>
        <v>252728.9697</v>
      </c>
    </row>
    <row r="30">
      <c r="A30" s="5" t="s">
        <v>9</v>
      </c>
      <c r="B30" s="6">
        <f t="shared" ref="B30:P30" si="9">(B10/$B$18)*$B$19</f>
        <v>376524.1212</v>
      </c>
      <c r="C30" s="6">
        <f t="shared" si="9"/>
        <v>557778.9091</v>
      </c>
      <c r="D30" s="6">
        <f t="shared" si="9"/>
        <v>339152</v>
      </c>
      <c r="E30" s="6">
        <f t="shared" si="9"/>
        <v>370451.1515</v>
      </c>
      <c r="F30" s="6">
        <f t="shared" si="9"/>
        <v>292436.8485</v>
      </c>
      <c r="G30" s="6">
        <f t="shared" si="9"/>
        <v>312991.5152</v>
      </c>
      <c r="H30" s="6">
        <f t="shared" si="9"/>
        <v>284495.2727</v>
      </c>
      <c r="I30" s="6">
        <f t="shared" si="9"/>
        <v>203210.9091</v>
      </c>
      <c r="J30" s="6">
        <f t="shared" si="9"/>
        <v>0</v>
      </c>
      <c r="K30" s="6">
        <f t="shared" si="9"/>
        <v>160232.9697</v>
      </c>
      <c r="L30" s="6">
        <f t="shared" si="9"/>
        <v>118656.4848</v>
      </c>
      <c r="M30" s="6">
        <f t="shared" si="9"/>
        <v>166773.0909</v>
      </c>
      <c r="N30" s="6">
        <f t="shared" si="9"/>
        <v>189196.3636</v>
      </c>
      <c r="O30" s="6">
        <f t="shared" si="9"/>
        <v>287765.3333</v>
      </c>
      <c r="P30" s="6">
        <f t="shared" si="9"/>
        <v>328874.6667</v>
      </c>
    </row>
    <row r="31">
      <c r="A31" s="5" t="s">
        <v>10</v>
      </c>
      <c r="B31" s="6">
        <f t="shared" ref="B31:P31" si="10">(B11/$B$18)*$B$19</f>
        <v>576464.9697</v>
      </c>
      <c r="C31" s="6">
        <f t="shared" si="10"/>
        <v>763325.5758</v>
      </c>
      <c r="D31" s="6">
        <f t="shared" si="10"/>
        <v>540027.1515</v>
      </c>
      <c r="E31" s="6">
        <f t="shared" si="10"/>
        <v>464815.7576</v>
      </c>
      <c r="F31" s="6">
        <f t="shared" si="10"/>
        <v>486771.8788</v>
      </c>
      <c r="G31" s="6">
        <f t="shared" si="10"/>
        <v>505457.9394</v>
      </c>
      <c r="H31" s="6">
        <f t="shared" si="10"/>
        <v>463881.4545</v>
      </c>
      <c r="I31" s="6">
        <f t="shared" si="10"/>
        <v>138276.8485</v>
      </c>
      <c r="J31" s="6">
        <f t="shared" si="10"/>
        <v>159298.6667</v>
      </c>
      <c r="K31" s="6">
        <f t="shared" si="10"/>
        <v>0</v>
      </c>
      <c r="L31" s="6">
        <f t="shared" si="10"/>
        <v>60262.54545</v>
      </c>
      <c r="M31" s="6">
        <f t="shared" si="10"/>
        <v>7567.854545</v>
      </c>
      <c r="N31" s="6">
        <f t="shared" si="10"/>
        <v>325137.4545</v>
      </c>
      <c r="O31" s="6">
        <f t="shared" si="10"/>
        <v>270947.8788</v>
      </c>
      <c r="P31" s="6">
        <f t="shared" si="10"/>
        <v>312991.5152</v>
      </c>
    </row>
    <row r="32">
      <c r="A32" s="5" t="s">
        <v>11</v>
      </c>
      <c r="B32" s="6">
        <f t="shared" ref="B32:P32" si="11">(B12/$B$18)*$B$19</f>
        <v>485837.5758</v>
      </c>
      <c r="C32" s="6">
        <f t="shared" si="11"/>
        <v>667092.3636</v>
      </c>
      <c r="D32" s="6">
        <f t="shared" si="11"/>
        <v>448932.6061</v>
      </c>
      <c r="E32" s="6">
        <f t="shared" si="11"/>
        <v>490509.0909</v>
      </c>
      <c r="F32" s="6">
        <f t="shared" si="11"/>
        <v>401750.303</v>
      </c>
      <c r="G32" s="6">
        <f t="shared" si="11"/>
        <v>424640.7273</v>
      </c>
      <c r="H32" s="6">
        <f t="shared" si="11"/>
        <v>393808.7273</v>
      </c>
      <c r="I32" s="6">
        <f t="shared" si="11"/>
        <v>175181.8182</v>
      </c>
      <c r="J32" s="6">
        <f t="shared" si="11"/>
        <v>120525.0909</v>
      </c>
      <c r="K32" s="6">
        <f t="shared" si="11"/>
        <v>60262.54545</v>
      </c>
      <c r="L32" s="6">
        <f t="shared" si="11"/>
        <v>0</v>
      </c>
      <c r="M32" s="6">
        <f t="shared" si="11"/>
        <v>55591.0303</v>
      </c>
      <c r="N32" s="6">
        <f t="shared" si="11"/>
        <v>300378.4242</v>
      </c>
      <c r="O32" s="6">
        <f t="shared" si="11"/>
        <v>296641.2121</v>
      </c>
      <c r="P32" s="6">
        <f t="shared" si="11"/>
        <v>337283.3939</v>
      </c>
    </row>
    <row r="33">
      <c r="A33" s="5" t="s">
        <v>12</v>
      </c>
      <c r="B33" s="6">
        <f t="shared" ref="B33:P33" si="12">(B13/$B$18)*$B$19</f>
        <v>578800.7273</v>
      </c>
      <c r="C33" s="6">
        <f t="shared" si="12"/>
        <v>760522.6667</v>
      </c>
      <c r="D33" s="6">
        <f t="shared" si="12"/>
        <v>542362.9091</v>
      </c>
      <c r="E33" s="6">
        <f t="shared" si="12"/>
        <v>467151.5152</v>
      </c>
      <c r="F33" s="6">
        <f t="shared" si="12"/>
        <v>488640.4848</v>
      </c>
      <c r="G33" s="6">
        <f t="shared" si="12"/>
        <v>507326.5455</v>
      </c>
      <c r="H33" s="6">
        <f t="shared" si="12"/>
        <v>465282.9091</v>
      </c>
      <c r="I33" s="6">
        <f t="shared" si="12"/>
        <v>141079.7576</v>
      </c>
      <c r="J33" s="6">
        <f t="shared" si="12"/>
        <v>166305.9394</v>
      </c>
      <c r="K33" s="6">
        <f t="shared" si="12"/>
        <v>7661.284848</v>
      </c>
      <c r="L33" s="6">
        <f t="shared" si="12"/>
        <v>56058.18182</v>
      </c>
      <c r="M33" s="6">
        <f t="shared" si="12"/>
        <v>0</v>
      </c>
      <c r="N33" s="6">
        <f t="shared" si="12"/>
        <v>330276.1212</v>
      </c>
      <c r="O33" s="6">
        <f t="shared" si="12"/>
        <v>273283.6364</v>
      </c>
      <c r="P33" s="6">
        <f t="shared" si="12"/>
        <v>315794.4242</v>
      </c>
    </row>
    <row r="34">
      <c r="A34" s="5" t="s">
        <v>13</v>
      </c>
      <c r="B34" s="6">
        <f t="shared" ref="B34:P34" si="13">(B14/$B$18)*$B$19</f>
        <v>185926.303</v>
      </c>
      <c r="C34" s="6">
        <f t="shared" si="13"/>
        <v>361108.1212</v>
      </c>
      <c r="D34" s="6">
        <f t="shared" si="13"/>
        <v>152291.3939</v>
      </c>
      <c r="E34" s="6">
        <f t="shared" si="13"/>
        <v>194802.1818</v>
      </c>
      <c r="F34" s="6">
        <f t="shared" si="13"/>
        <v>105576.2424</v>
      </c>
      <c r="G34" s="6">
        <f t="shared" si="13"/>
        <v>126130.9091</v>
      </c>
      <c r="H34" s="6">
        <f t="shared" si="13"/>
        <v>98568.9697</v>
      </c>
      <c r="I34" s="6">
        <f t="shared" si="13"/>
        <v>348027.8788</v>
      </c>
      <c r="J34" s="6">
        <f t="shared" si="13"/>
        <v>188262.0606</v>
      </c>
      <c r="K34" s="6">
        <f t="shared" si="13"/>
        <v>325137.4545</v>
      </c>
      <c r="L34" s="6">
        <f t="shared" si="13"/>
        <v>297108.3636</v>
      </c>
      <c r="M34" s="6">
        <f t="shared" si="13"/>
        <v>329808.9697</v>
      </c>
      <c r="N34" s="6">
        <f t="shared" si="13"/>
        <v>0</v>
      </c>
      <c r="O34" s="6">
        <f t="shared" si="13"/>
        <v>181254.7879</v>
      </c>
      <c r="P34" s="6">
        <f t="shared" si="13"/>
        <v>269079.2727</v>
      </c>
    </row>
    <row r="35">
      <c r="A35" s="5" t="s">
        <v>14</v>
      </c>
      <c r="B35" s="6">
        <f t="shared" ref="B35:P35" si="14">(B15/$B$18)*$B$19</f>
        <v>349896.4848</v>
      </c>
      <c r="C35" s="6">
        <f t="shared" si="14"/>
        <v>531618.4242</v>
      </c>
      <c r="D35" s="6">
        <f t="shared" si="14"/>
        <v>312991.5152</v>
      </c>
      <c r="E35" s="6">
        <f t="shared" si="14"/>
        <v>185459.1515</v>
      </c>
      <c r="F35" s="6">
        <f t="shared" si="14"/>
        <v>259736.2424</v>
      </c>
      <c r="G35" s="6">
        <f t="shared" si="14"/>
        <v>278422.303</v>
      </c>
      <c r="H35" s="6">
        <f t="shared" si="14"/>
        <v>237312.9697</v>
      </c>
      <c r="I35" s="6">
        <f t="shared" si="14"/>
        <v>211152.4848</v>
      </c>
      <c r="J35" s="6">
        <f t="shared" si="14"/>
        <v>286831.0303</v>
      </c>
      <c r="K35" s="6">
        <f t="shared" si="14"/>
        <v>271882.1818</v>
      </c>
      <c r="L35" s="6">
        <f t="shared" si="14"/>
        <v>294305.4545</v>
      </c>
      <c r="M35" s="6">
        <f t="shared" si="14"/>
        <v>274217.9394</v>
      </c>
      <c r="N35" s="6">
        <f t="shared" si="14"/>
        <v>182189.0909</v>
      </c>
      <c r="O35" s="6">
        <f t="shared" si="14"/>
        <v>0</v>
      </c>
      <c r="P35" s="6">
        <f t="shared" si="14"/>
        <v>92028.84848</v>
      </c>
    </row>
    <row r="36">
      <c r="A36" s="5" t="s">
        <v>15</v>
      </c>
      <c r="B36" s="6">
        <f t="shared" ref="B36:P36" si="15">(B16/$B$18)*$B$19</f>
        <v>437720.9697</v>
      </c>
      <c r="C36" s="6">
        <f t="shared" si="15"/>
        <v>619442.9091</v>
      </c>
      <c r="D36" s="6">
        <f t="shared" si="15"/>
        <v>401283.1515</v>
      </c>
      <c r="E36" s="6">
        <f t="shared" si="15"/>
        <v>259269.0909</v>
      </c>
      <c r="F36" s="6">
        <f t="shared" si="15"/>
        <v>348495.0303</v>
      </c>
      <c r="G36" s="6">
        <f t="shared" si="15"/>
        <v>367181.0909</v>
      </c>
      <c r="H36" s="6">
        <f t="shared" si="15"/>
        <v>325137.4545</v>
      </c>
      <c r="I36" s="6">
        <f t="shared" si="15"/>
        <v>253196.1212</v>
      </c>
      <c r="J36" s="6">
        <f t="shared" si="15"/>
        <v>328874.6667</v>
      </c>
      <c r="K36" s="6">
        <f t="shared" si="15"/>
        <v>313925.8182</v>
      </c>
      <c r="L36" s="6">
        <f t="shared" si="15"/>
        <v>336816.2424</v>
      </c>
      <c r="M36" s="6">
        <f t="shared" si="15"/>
        <v>316728.7273</v>
      </c>
      <c r="N36" s="6">
        <f t="shared" si="15"/>
        <v>270947.8788</v>
      </c>
      <c r="O36" s="6">
        <f t="shared" si="15"/>
        <v>91561.69697</v>
      </c>
      <c r="P36" s="6">
        <f t="shared" si="15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</v>
      </c>
      <c r="B2" s="2">
        <v>0.0</v>
      </c>
      <c r="C2" s="2">
        <f>46600</f>
        <v>46600</v>
      </c>
      <c r="D2" s="2">
        <v>27500.0</v>
      </c>
      <c r="E2" s="2">
        <v>99600.0</v>
      </c>
      <c r="F2" s="7">
        <v>49600.0</v>
      </c>
      <c r="G2" s="2">
        <v>47900.0</v>
      </c>
      <c r="H2" s="8">
        <v>75700.0</v>
      </c>
      <c r="I2" s="2">
        <v>160000.0</v>
      </c>
      <c r="J2" s="1">
        <f>182300</f>
        <v>182300</v>
      </c>
      <c r="K2" s="2">
        <v>224200.0</v>
      </c>
      <c r="L2" s="2">
        <v>212000.0</v>
      </c>
      <c r="M2" s="2">
        <v>175900.0</v>
      </c>
      <c r="N2" s="2">
        <v>93000.0</v>
      </c>
      <c r="O2" s="2">
        <v>122800.0</v>
      </c>
      <c r="P2" s="2">
        <v>140100.0</v>
      </c>
    </row>
    <row r="3">
      <c r="A3" s="1" t="s">
        <v>2</v>
      </c>
      <c r="B3" s="2">
        <f>11000+9000+11000+10600+12700</f>
        <v>54300</v>
      </c>
      <c r="C3" s="2">
        <v>0.0</v>
      </c>
      <c r="D3" s="2">
        <v>55900.0</v>
      </c>
      <c r="E3" s="2">
        <v>128000.0</v>
      </c>
      <c r="F3" s="2">
        <v>96200.0</v>
      </c>
      <c r="G3" s="2">
        <v>76300.0</v>
      </c>
      <c r="H3" s="1">
        <f>10800+11900+12500+9300+9300+9000*4+10400</f>
        <v>100200</v>
      </c>
      <c r="I3" s="2">
        <v>209900.0</v>
      </c>
      <c r="J3" s="2">
        <v>209800.0</v>
      </c>
      <c r="K3" s="2">
        <v>231600.0</v>
      </c>
      <c r="L3" s="2">
        <v>243200.0</v>
      </c>
      <c r="M3" s="2">
        <v>213400.0</v>
      </c>
      <c r="N3" s="2">
        <v>130500.0</v>
      </c>
      <c r="O3" s="2">
        <v>151200.0</v>
      </c>
      <c r="P3" s="2">
        <v>159600.0</v>
      </c>
    </row>
    <row r="4">
      <c r="A4" s="1" t="s">
        <v>3</v>
      </c>
      <c r="B4" s="1">
        <f>15200+11200</f>
        <v>26400</v>
      </c>
      <c r="C4" s="2">
        <v>55900.0</v>
      </c>
      <c r="D4" s="2">
        <v>0.0</v>
      </c>
      <c r="E4" s="2">
        <v>144200.0</v>
      </c>
      <c r="F4" s="2">
        <v>22100.0</v>
      </c>
      <c r="G4" s="2">
        <v>40800.0</v>
      </c>
      <c r="H4" s="2">
        <v>57300.0</v>
      </c>
      <c r="I4" s="2">
        <v>141600.0</v>
      </c>
      <c r="J4" s="2">
        <v>142800.0</v>
      </c>
      <c r="K4" s="2">
        <v>187800.0</v>
      </c>
      <c r="L4" s="2">
        <v>204200.0</v>
      </c>
      <c r="M4" s="2">
        <v>318400.0</v>
      </c>
      <c r="N4" s="2">
        <v>74600.0</v>
      </c>
      <c r="O4" s="2">
        <v>270700.0</v>
      </c>
      <c r="P4" s="2">
        <v>129500.0</v>
      </c>
    </row>
    <row r="5">
      <c r="A5" s="1" t="s">
        <v>4</v>
      </c>
      <c r="B5" s="2">
        <v>99600.0</v>
      </c>
      <c r="C5" s="2">
        <v>128000.0</v>
      </c>
      <c r="D5" s="2">
        <v>72100.0</v>
      </c>
      <c r="E5" s="2">
        <v>0.0</v>
      </c>
      <c r="F5" s="2">
        <v>82800.0</v>
      </c>
      <c r="G5" s="2">
        <v>51700.0</v>
      </c>
      <c r="H5" s="2">
        <v>40800.0</v>
      </c>
      <c r="I5" s="2">
        <v>101900.0</v>
      </c>
      <c r="J5" s="2">
        <v>148100.0</v>
      </c>
      <c r="K5" s="2">
        <v>139000.0</v>
      </c>
      <c r="L5" s="2">
        <v>121000.0</v>
      </c>
      <c r="M5" s="2">
        <v>134700.0</v>
      </c>
      <c r="N5" s="2">
        <v>89700.0</v>
      </c>
      <c r="O5" s="2">
        <v>60400.0</v>
      </c>
      <c r="P5" s="2">
        <v>42700.0</v>
      </c>
    </row>
    <row r="6">
      <c r="A6" s="1" t="s">
        <v>5</v>
      </c>
      <c r="B6" s="7">
        <v>49600.0</v>
      </c>
      <c r="C6" s="2">
        <v>78000.0</v>
      </c>
      <c r="D6" s="2">
        <v>22100.0</v>
      </c>
      <c r="E6" s="2">
        <v>66200.0</v>
      </c>
      <c r="F6" s="2">
        <v>0.0</v>
      </c>
      <c r="G6" s="2">
        <v>14500.0</v>
      </c>
      <c r="H6" s="2">
        <v>35200.0</v>
      </c>
      <c r="I6" s="2">
        <v>107400.0</v>
      </c>
      <c r="J6" s="2">
        <v>131800.0</v>
      </c>
      <c r="K6" s="2">
        <v>162500.0</v>
      </c>
      <c r="L6" s="2">
        <v>177900.0</v>
      </c>
      <c r="M6" s="2">
        <v>161100.0</v>
      </c>
      <c r="N6" s="2">
        <v>52500.0</v>
      </c>
      <c r="O6" s="2">
        <v>78000.0</v>
      </c>
      <c r="P6" s="2">
        <v>95300.0</v>
      </c>
    </row>
    <row r="7">
      <c r="A7" s="1" t="s">
        <v>6</v>
      </c>
      <c r="B7" s="2">
        <v>38800.0</v>
      </c>
      <c r="C7" s="2">
        <v>76300.0</v>
      </c>
      <c r="D7" s="2">
        <v>20400.0</v>
      </c>
      <c r="E7" s="2">
        <v>51700.0</v>
      </c>
      <c r="F7" s="2">
        <v>14500.0</v>
      </c>
      <c r="G7" s="2">
        <v>0.0</v>
      </c>
      <c r="H7" s="2">
        <v>49700.0</v>
      </c>
      <c r="I7" s="2">
        <v>104300.0</v>
      </c>
      <c r="J7" s="2">
        <v>146300.0</v>
      </c>
      <c r="K7" s="2">
        <v>138100.0</v>
      </c>
      <c r="L7" s="2">
        <v>165200.0</v>
      </c>
      <c r="M7" s="2">
        <v>145900.0</v>
      </c>
      <c r="N7" s="2">
        <v>67000.0</v>
      </c>
      <c r="O7" s="2">
        <v>74900.0</v>
      </c>
      <c r="P7" s="2">
        <v>92200.0</v>
      </c>
    </row>
    <row r="8">
      <c r="A8" s="1" t="s">
        <v>7</v>
      </c>
      <c r="B8" s="2">
        <v>75700.0</v>
      </c>
      <c r="C8" s="2">
        <v>101000.0</v>
      </c>
      <c r="D8" s="2">
        <v>57300.0</v>
      </c>
      <c r="E8" s="2">
        <v>40800.0</v>
      </c>
      <c r="F8" s="2">
        <v>35200.0</v>
      </c>
      <c r="G8" s="2">
        <v>49700.0</v>
      </c>
      <c r="H8" s="2">
        <v>0.0</v>
      </c>
      <c r="I8" s="2">
        <v>84300.0</v>
      </c>
      <c r="J8" s="2">
        <v>119700.0</v>
      </c>
      <c r="K8" s="2">
        <v>150400.0</v>
      </c>
      <c r="L8" s="2">
        <v>157900.0</v>
      </c>
      <c r="M8" s="2">
        <v>125900.0</v>
      </c>
      <c r="N8" s="2">
        <v>28300.0</v>
      </c>
      <c r="O8" s="2">
        <v>54900.0</v>
      </c>
      <c r="P8" s="2">
        <v>72200.0</v>
      </c>
    </row>
    <row r="9">
      <c r="A9" s="1" t="s">
        <v>8</v>
      </c>
      <c r="B9" s="2">
        <v>170500.0</v>
      </c>
      <c r="C9" s="2">
        <v>209900.0</v>
      </c>
      <c r="D9" s="2">
        <v>143000.0</v>
      </c>
      <c r="E9" s="2">
        <v>114000.0</v>
      </c>
      <c r="F9" s="2">
        <v>95300.0</v>
      </c>
      <c r="G9" s="2">
        <v>104300.0</v>
      </c>
      <c r="H9" s="2">
        <v>84300.0</v>
      </c>
      <c r="I9" s="2">
        <v>0.0</v>
      </c>
      <c r="J9" s="2">
        <v>50800.0</v>
      </c>
      <c r="K9" s="2">
        <v>48700.0</v>
      </c>
      <c r="L9" s="2">
        <v>52400.0</v>
      </c>
      <c r="M9" s="2">
        <v>56500.0</v>
      </c>
      <c r="N9" s="2">
        <v>103000.0</v>
      </c>
      <c r="O9" s="2">
        <v>51500.0</v>
      </c>
      <c r="P9" s="2">
        <v>33100.0</v>
      </c>
    </row>
    <row r="10">
      <c r="A10" s="1" t="s">
        <v>9</v>
      </c>
      <c r="B10" s="2">
        <v>170300.0</v>
      </c>
      <c r="C10" s="2">
        <v>109300.0</v>
      </c>
      <c r="D10" s="2">
        <v>130800.0</v>
      </c>
      <c r="E10" s="2">
        <v>172800.0</v>
      </c>
      <c r="F10" s="2">
        <v>143900.0</v>
      </c>
      <c r="G10" s="2">
        <v>158400.0</v>
      </c>
      <c r="H10" s="2">
        <v>119700.0</v>
      </c>
      <c r="I10" s="2">
        <v>50800.0</v>
      </c>
      <c r="J10" s="2">
        <v>0.0</v>
      </c>
      <c r="K10" s="2">
        <v>40700.0</v>
      </c>
      <c r="L10" s="2">
        <v>73500.0</v>
      </c>
      <c r="M10" s="2">
        <v>48500.0</v>
      </c>
      <c r="N10" s="2">
        <v>80200.0</v>
      </c>
      <c r="O10" s="2">
        <v>50800.0</v>
      </c>
      <c r="P10" s="2">
        <v>32400.0</v>
      </c>
    </row>
    <row r="11">
      <c r="A11" s="1" t="s">
        <v>10</v>
      </c>
      <c r="B11" s="2">
        <v>213900.0</v>
      </c>
      <c r="C11" s="2">
        <v>233500.0</v>
      </c>
      <c r="D11" s="2">
        <v>186400.0</v>
      </c>
      <c r="E11" s="2">
        <v>139000.0</v>
      </c>
      <c r="F11" s="2">
        <v>164300.0</v>
      </c>
      <c r="G11" s="2">
        <v>138100.0</v>
      </c>
      <c r="H11" s="2">
        <v>118100.0</v>
      </c>
      <c r="I11" s="2">
        <v>48700.0</v>
      </c>
      <c r="J11" s="2">
        <v>66200.0</v>
      </c>
      <c r="K11" s="2">
        <v>0.0</v>
      </c>
      <c r="L11" s="2">
        <v>24900.0</v>
      </c>
      <c r="M11" s="2">
        <v>0.0</v>
      </c>
      <c r="N11" s="2">
        <v>122100.0</v>
      </c>
      <c r="O11" s="2">
        <v>85300.0</v>
      </c>
      <c r="P11" s="2">
        <v>66900.0</v>
      </c>
    </row>
    <row r="12">
      <c r="A12" s="1" t="s">
        <v>11</v>
      </c>
      <c r="B12" s="2">
        <v>210900.0</v>
      </c>
      <c r="C12" s="2">
        <v>239300.0</v>
      </c>
      <c r="D12" s="2">
        <v>183400.0</v>
      </c>
      <c r="E12" s="2">
        <v>133100.0</v>
      </c>
      <c r="F12" s="2">
        <v>184500.0</v>
      </c>
      <c r="G12" s="2">
        <v>204500.0</v>
      </c>
      <c r="H12" s="2">
        <v>160300.0</v>
      </c>
      <c r="I12" s="2">
        <v>52400.0</v>
      </c>
      <c r="J12" s="2">
        <v>73500.0</v>
      </c>
      <c r="K12" s="2">
        <v>24900.0</v>
      </c>
      <c r="L12" s="2">
        <v>0.0</v>
      </c>
      <c r="M12" s="2">
        <v>24900.0</v>
      </c>
      <c r="N12" s="2">
        <v>275000.0</v>
      </c>
      <c r="O12" s="2">
        <v>70600.0</v>
      </c>
      <c r="P12" s="2">
        <v>46700.0</v>
      </c>
    </row>
    <row r="13">
      <c r="A13" s="1" t="s">
        <v>12</v>
      </c>
      <c r="B13" s="2">
        <v>201900.0</v>
      </c>
      <c r="C13" s="2">
        <v>230300.0</v>
      </c>
      <c r="D13" s="2">
        <v>183200.0</v>
      </c>
      <c r="E13" s="2">
        <v>146800.0</v>
      </c>
      <c r="F13" s="2">
        <v>152300.0</v>
      </c>
      <c r="G13" s="2">
        <v>145900.0</v>
      </c>
      <c r="H13" s="2">
        <v>117000.0</v>
      </c>
      <c r="I13" s="2">
        <v>56500.0</v>
      </c>
      <c r="J13" s="2">
        <v>40700.0</v>
      </c>
      <c r="K13" s="3">
        <v>0.0</v>
      </c>
      <c r="L13" s="3">
        <v>24900.0</v>
      </c>
      <c r="M13" s="3">
        <v>0.0</v>
      </c>
      <c r="N13" s="3">
        <v>122100.0</v>
      </c>
      <c r="O13" s="3">
        <v>169500.0</v>
      </c>
      <c r="P13" s="3">
        <v>74700.0</v>
      </c>
    </row>
    <row r="14">
      <c r="A14" s="1" t="s">
        <v>13</v>
      </c>
      <c r="B14" s="3">
        <v>69800.0</v>
      </c>
      <c r="C14" s="3">
        <v>214600.0</v>
      </c>
      <c r="D14" s="3">
        <v>51400.0</v>
      </c>
      <c r="E14" s="3">
        <v>62000.0</v>
      </c>
      <c r="F14" s="3">
        <v>40400.0</v>
      </c>
      <c r="G14" s="3">
        <v>67000.0</v>
      </c>
      <c r="H14" s="3">
        <v>28300.0</v>
      </c>
      <c r="I14" s="3">
        <v>103000.0</v>
      </c>
      <c r="J14" s="3">
        <v>80200.0</v>
      </c>
      <c r="K14" s="3">
        <v>110900.0</v>
      </c>
      <c r="L14" s="3">
        <v>129600.0</v>
      </c>
      <c r="M14" s="3">
        <v>129900.0</v>
      </c>
      <c r="N14" s="3">
        <v>0.0</v>
      </c>
      <c r="O14" s="3">
        <v>73600.0</v>
      </c>
      <c r="P14" s="3">
        <v>90900.0</v>
      </c>
    </row>
    <row r="15">
      <c r="A15" s="1" t="s">
        <v>14</v>
      </c>
      <c r="B15" s="3">
        <v>127600.0</v>
      </c>
      <c r="C15" s="3">
        <v>156000.0</v>
      </c>
      <c r="D15" s="3">
        <v>101000.0</v>
      </c>
      <c r="E15" s="3">
        <v>52800.0</v>
      </c>
      <c r="F15" s="3">
        <v>78000.0</v>
      </c>
      <c r="G15" s="3">
        <v>74900.0</v>
      </c>
      <c r="H15" s="2">
        <v>54900.0</v>
      </c>
      <c r="I15" s="3">
        <v>51500.0</v>
      </c>
      <c r="J15" s="3">
        <v>50800.0</v>
      </c>
      <c r="K15" s="3">
        <v>85300.0</v>
      </c>
      <c r="L15" s="3">
        <v>70600.0</v>
      </c>
      <c r="M15" s="3">
        <v>93100.0</v>
      </c>
      <c r="N15" s="3">
        <v>73600.0</v>
      </c>
      <c r="O15" s="3">
        <v>0.0</v>
      </c>
      <c r="P15" s="3">
        <v>17300.0</v>
      </c>
    </row>
    <row r="16">
      <c r="A16" s="1" t="s">
        <v>15</v>
      </c>
      <c r="B16" s="3">
        <v>142900.0</v>
      </c>
      <c r="C16" s="3">
        <v>171300.0</v>
      </c>
      <c r="D16" s="3">
        <v>115400.0</v>
      </c>
      <c r="E16" s="3">
        <v>42700.0</v>
      </c>
      <c r="F16" s="3">
        <v>190600.0</v>
      </c>
      <c r="G16" s="3">
        <v>92200.0</v>
      </c>
      <c r="H16" s="3">
        <v>70200.0</v>
      </c>
      <c r="I16" s="3">
        <v>33100.0</v>
      </c>
      <c r="J16" s="3">
        <v>32400.0</v>
      </c>
      <c r="K16" s="9">
        <v>66900.0</v>
      </c>
      <c r="L16" s="3">
        <v>52200.0</v>
      </c>
      <c r="M16" s="3">
        <v>74700.0</v>
      </c>
      <c r="N16" s="3">
        <v>90900.0</v>
      </c>
      <c r="O16" s="3">
        <v>34600.0</v>
      </c>
      <c r="P16" s="3">
        <v>0.0</v>
      </c>
    </row>
    <row r="28">
      <c r="I28" s="4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</row>
    <row r="3">
      <c r="A3" s="1" t="s">
        <v>2</v>
      </c>
      <c r="B3" s="2" t="s">
        <v>34</v>
      </c>
      <c r="C3" s="2" t="s">
        <v>19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42</v>
      </c>
      <c r="N3" s="2" t="s">
        <v>44</v>
      </c>
      <c r="O3" s="2" t="s">
        <v>45</v>
      </c>
      <c r="P3" s="2" t="s">
        <v>40</v>
      </c>
    </row>
    <row r="4">
      <c r="A4" s="1" t="s">
        <v>3</v>
      </c>
      <c r="B4" s="2" t="s">
        <v>46</v>
      </c>
      <c r="C4" s="2" t="s">
        <v>47</v>
      </c>
      <c r="D4" s="2" t="s">
        <v>19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33</v>
      </c>
      <c r="M4" s="2" t="s">
        <v>55</v>
      </c>
      <c r="N4" s="2" t="s">
        <v>56</v>
      </c>
      <c r="O4" s="2" t="s">
        <v>57</v>
      </c>
      <c r="P4" s="2" t="s">
        <v>58</v>
      </c>
    </row>
    <row r="5">
      <c r="A5" s="1" t="s">
        <v>4</v>
      </c>
      <c r="B5" s="2" t="s">
        <v>59</v>
      </c>
      <c r="C5" s="2" t="s">
        <v>60</v>
      </c>
      <c r="D5" s="2" t="s">
        <v>61</v>
      </c>
      <c r="E5" s="2" t="s">
        <v>19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72</v>
      </c>
    </row>
    <row r="6">
      <c r="A6" s="1" t="s">
        <v>5</v>
      </c>
      <c r="B6" s="2" t="s">
        <v>73</v>
      </c>
      <c r="C6" s="2" t="s">
        <v>74</v>
      </c>
      <c r="D6" s="2" t="s">
        <v>75</v>
      </c>
      <c r="E6" s="2" t="s">
        <v>76</v>
      </c>
      <c r="F6" s="3" t="s">
        <v>19</v>
      </c>
      <c r="G6" s="2" t="s">
        <v>77</v>
      </c>
      <c r="H6" s="2" t="s">
        <v>78</v>
      </c>
      <c r="I6" s="2" t="s">
        <v>79</v>
      </c>
      <c r="J6" s="3" t="s">
        <v>80</v>
      </c>
      <c r="K6" s="2" t="s">
        <v>81</v>
      </c>
      <c r="L6" s="2" t="s">
        <v>82</v>
      </c>
      <c r="M6" s="2" t="s">
        <v>83</v>
      </c>
      <c r="N6" s="2" t="s">
        <v>84</v>
      </c>
      <c r="O6" s="2" t="s">
        <v>85</v>
      </c>
      <c r="P6" s="2" t="s">
        <v>86</v>
      </c>
    </row>
    <row r="7">
      <c r="A7" s="1" t="s">
        <v>6</v>
      </c>
      <c r="B7" s="2" t="s">
        <v>87</v>
      </c>
      <c r="C7" s="2" t="s">
        <v>88</v>
      </c>
      <c r="D7" s="2" t="s">
        <v>89</v>
      </c>
      <c r="E7" s="2" t="s">
        <v>90</v>
      </c>
      <c r="F7" s="2" t="s">
        <v>91</v>
      </c>
      <c r="G7" s="2" t="s">
        <v>19</v>
      </c>
      <c r="H7" s="2" t="s">
        <v>92</v>
      </c>
      <c r="I7" s="2" t="s">
        <v>86</v>
      </c>
      <c r="J7" s="2" t="s">
        <v>93</v>
      </c>
      <c r="K7" s="2" t="s">
        <v>94</v>
      </c>
      <c r="L7" s="2" t="s">
        <v>95</v>
      </c>
      <c r="M7" s="2" t="s">
        <v>96</v>
      </c>
      <c r="N7" s="2" t="s">
        <v>97</v>
      </c>
      <c r="O7" s="2" t="s">
        <v>98</v>
      </c>
      <c r="P7" s="2" t="s">
        <v>99</v>
      </c>
    </row>
    <row r="8">
      <c r="A8" s="1" t="s">
        <v>7</v>
      </c>
      <c r="B8" s="2" t="s">
        <v>100</v>
      </c>
      <c r="C8" s="2" t="s">
        <v>101</v>
      </c>
      <c r="D8" s="2" t="s">
        <v>102</v>
      </c>
      <c r="E8" s="2" t="s">
        <v>103</v>
      </c>
      <c r="F8" s="2" t="s">
        <v>104</v>
      </c>
      <c r="G8" s="2" t="s">
        <v>105</v>
      </c>
      <c r="H8" s="2" t="s">
        <v>19</v>
      </c>
      <c r="I8" s="2" t="s">
        <v>106</v>
      </c>
      <c r="J8" s="2" t="s">
        <v>107</v>
      </c>
      <c r="K8" s="2" t="s">
        <v>58</v>
      </c>
      <c r="L8" s="2" t="s">
        <v>108</v>
      </c>
      <c r="M8" s="2" t="s">
        <v>109</v>
      </c>
      <c r="N8" s="2" t="s">
        <v>110</v>
      </c>
      <c r="O8" s="2" t="s">
        <v>111</v>
      </c>
      <c r="P8" s="2" t="s">
        <v>112</v>
      </c>
    </row>
    <row r="9">
      <c r="A9" s="1" t="s">
        <v>8</v>
      </c>
      <c r="B9" s="2" t="s">
        <v>113</v>
      </c>
      <c r="C9" s="2" t="s">
        <v>43</v>
      </c>
      <c r="D9" s="2" t="s">
        <v>114</v>
      </c>
      <c r="E9" s="2" t="s">
        <v>115</v>
      </c>
      <c r="F9" s="2" t="s">
        <v>116</v>
      </c>
      <c r="G9" s="2" t="s">
        <v>117</v>
      </c>
      <c r="H9" s="2" t="s">
        <v>118</v>
      </c>
      <c r="I9" s="2" t="s">
        <v>19</v>
      </c>
      <c r="J9" s="2" t="s">
        <v>119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</row>
    <row r="10">
      <c r="A10" s="1" t="s">
        <v>9</v>
      </c>
      <c r="B10" s="2" t="s">
        <v>126</v>
      </c>
      <c r="C10" s="2" t="s">
        <v>127</v>
      </c>
      <c r="D10" s="2" t="s">
        <v>128</v>
      </c>
      <c r="E10" s="2" t="s">
        <v>129</v>
      </c>
      <c r="F10" s="2" t="s">
        <v>130</v>
      </c>
      <c r="G10" s="2" t="s">
        <v>131</v>
      </c>
      <c r="H10" s="2" t="s">
        <v>132</v>
      </c>
      <c r="I10" s="2" t="s">
        <v>133</v>
      </c>
      <c r="J10" s="2" t="s">
        <v>19</v>
      </c>
      <c r="K10" s="2" t="s">
        <v>134</v>
      </c>
      <c r="L10" s="2" t="s">
        <v>135</v>
      </c>
      <c r="M10" s="2" t="s">
        <v>136</v>
      </c>
      <c r="N10" s="2" t="s">
        <v>137</v>
      </c>
      <c r="O10" s="2" t="s">
        <v>138</v>
      </c>
      <c r="P10" s="2" t="s">
        <v>93</v>
      </c>
    </row>
    <row r="11">
      <c r="A11" s="1" t="s">
        <v>10</v>
      </c>
      <c r="B11" s="2" t="s">
        <v>30</v>
      </c>
      <c r="C11" s="2" t="s">
        <v>139</v>
      </c>
      <c r="D11" s="2" t="s">
        <v>54</v>
      </c>
      <c r="E11" s="2" t="s">
        <v>140</v>
      </c>
      <c r="F11" s="2" t="s">
        <v>141</v>
      </c>
      <c r="G11" s="2" t="s">
        <v>142</v>
      </c>
      <c r="H11" s="2" t="s">
        <v>143</v>
      </c>
      <c r="I11" s="2" t="s">
        <v>144</v>
      </c>
      <c r="J11" s="2" t="s">
        <v>145</v>
      </c>
      <c r="K11" s="2" t="s">
        <v>19</v>
      </c>
      <c r="L11" s="2" t="s">
        <v>146</v>
      </c>
      <c r="M11" s="2" t="s">
        <v>147</v>
      </c>
      <c r="N11" s="2" t="s">
        <v>148</v>
      </c>
      <c r="O11" s="2" t="s">
        <v>149</v>
      </c>
      <c r="P11" s="2" t="s">
        <v>150</v>
      </c>
    </row>
    <row r="12">
      <c r="A12" s="1" t="s">
        <v>11</v>
      </c>
      <c r="B12" s="2" t="s">
        <v>151</v>
      </c>
      <c r="C12" s="2" t="s">
        <v>139</v>
      </c>
      <c r="D12" s="2" t="s">
        <v>152</v>
      </c>
      <c r="E12" s="2" t="s">
        <v>96</v>
      </c>
      <c r="F12" s="2" t="s">
        <v>95</v>
      </c>
      <c r="G12" s="2" t="s">
        <v>153</v>
      </c>
      <c r="H12" s="2" t="s">
        <v>114</v>
      </c>
      <c r="I12" s="2" t="s">
        <v>154</v>
      </c>
      <c r="J12" s="2" t="s">
        <v>155</v>
      </c>
      <c r="K12" s="2" t="s">
        <v>156</v>
      </c>
      <c r="L12" s="2" t="s">
        <v>19</v>
      </c>
      <c r="M12" s="2" t="s">
        <v>92</v>
      </c>
      <c r="N12" s="2" t="s">
        <v>157</v>
      </c>
      <c r="O12" s="2" t="s">
        <v>158</v>
      </c>
      <c r="P12" s="2" t="s">
        <v>159</v>
      </c>
    </row>
    <row r="13">
      <c r="A13" s="1" t="s">
        <v>12</v>
      </c>
      <c r="B13" s="2" t="s">
        <v>160</v>
      </c>
      <c r="C13" s="2" t="s">
        <v>139</v>
      </c>
      <c r="D13" s="2" t="s">
        <v>161</v>
      </c>
      <c r="E13" s="2" t="s">
        <v>162</v>
      </c>
      <c r="F13" s="2" t="s">
        <v>163</v>
      </c>
      <c r="G13" s="2" t="s">
        <v>164</v>
      </c>
      <c r="H13" s="2" t="s">
        <v>117</v>
      </c>
      <c r="I13" s="2" t="s">
        <v>165</v>
      </c>
      <c r="J13" s="2" t="s">
        <v>166</v>
      </c>
      <c r="K13" s="3" t="s">
        <v>147</v>
      </c>
      <c r="L13" s="3" t="s">
        <v>167</v>
      </c>
      <c r="M13" s="3" t="s">
        <v>19</v>
      </c>
      <c r="N13" s="3" t="s">
        <v>168</v>
      </c>
      <c r="O13" s="3" t="s">
        <v>169</v>
      </c>
      <c r="P13" s="3" t="s">
        <v>170</v>
      </c>
    </row>
    <row r="14">
      <c r="A14" s="1" t="s">
        <v>13</v>
      </c>
      <c r="B14" s="3" t="s">
        <v>171</v>
      </c>
      <c r="C14" s="3" t="s">
        <v>172</v>
      </c>
      <c r="D14" s="3" t="s">
        <v>173</v>
      </c>
      <c r="E14" s="3" t="s">
        <v>174</v>
      </c>
      <c r="F14" s="3" t="s">
        <v>175</v>
      </c>
      <c r="G14" s="3" t="s">
        <v>176</v>
      </c>
      <c r="H14" s="3" t="s">
        <v>177</v>
      </c>
      <c r="I14" s="3" t="s">
        <v>178</v>
      </c>
      <c r="J14" s="3" t="s">
        <v>179</v>
      </c>
      <c r="K14" s="3" t="s">
        <v>180</v>
      </c>
      <c r="L14" s="3" t="s">
        <v>181</v>
      </c>
      <c r="M14" s="3" t="s">
        <v>182</v>
      </c>
      <c r="N14" s="3" t="s">
        <v>19</v>
      </c>
      <c r="O14" s="3" t="s">
        <v>183</v>
      </c>
      <c r="P14" s="3" t="s">
        <v>184</v>
      </c>
    </row>
    <row r="15">
      <c r="A15" s="1" t="s">
        <v>14</v>
      </c>
      <c r="B15" s="3" t="s">
        <v>185</v>
      </c>
      <c r="C15" s="3" t="s">
        <v>186</v>
      </c>
      <c r="D15" s="3" t="s">
        <v>187</v>
      </c>
      <c r="E15" s="3" t="s">
        <v>188</v>
      </c>
      <c r="F15" s="3" t="s">
        <v>189</v>
      </c>
      <c r="G15" s="3" t="s">
        <v>190</v>
      </c>
      <c r="H15" s="3" t="s">
        <v>191</v>
      </c>
      <c r="I15" s="3" t="s">
        <v>192</v>
      </c>
      <c r="J15" s="3" t="s">
        <v>193</v>
      </c>
      <c r="K15" s="3" t="s">
        <v>194</v>
      </c>
      <c r="L15" s="3" t="s">
        <v>195</v>
      </c>
      <c r="M15" s="3" t="s">
        <v>196</v>
      </c>
      <c r="N15" s="3" t="s">
        <v>197</v>
      </c>
      <c r="O15" s="3" t="s">
        <v>19</v>
      </c>
      <c r="P15" s="3" t="s">
        <v>198</v>
      </c>
    </row>
    <row r="16">
      <c r="A16" s="1" t="s">
        <v>15</v>
      </c>
      <c r="B16" s="3" t="s">
        <v>199</v>
      </c>
      <c r="C16" s="3" t="s">
        <v>43</v>
      </c>
      <c r="D16" s="3" t="s">
        <v>58</v>
      </c>
      <c r="E16" s="3" t="s">
        <v>200</v>
      </c>
      <c r="F16" s="3" t="s">
        <v>201</v>
      </c>
      <c r="G16" s="3" t="s">
        <v>126</v>
      </c>
      <c r="H16" s="3" t="s">
        <v>131</v>
      </c>
      <c r="I16" s="3" t="s">
        <v>202</v>
      </c>
      <c r="J16" s="3" t="s">
        <v>203</v>
      </c>
      <c r="K16" s="3" t="s">
        <v>204</v>
      </c>
      <c r="L16" s="3" t="s">
        <v>205</v>
      </c>
      <c r="M16" s="3" t="s">
        <v>206</v>
      </c>
      <c r="N16" s="3" t="s">
        <v>207</v>
      </c>
      <c r="O16" s="3" t="s">
        <v>208</v>
      </c>
      <c r="P16" s="3" t="s">
        <v>19</v>
      </c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>
      <c r="A19" s="11" t="s">
        <v>0</v>
      </c>
      <c r="B19" s="11" t="s">
        <v>1</v>
      </c>
      <c r="C19" s="11" t="s">
        <v>2</v>
      </c>
      <c r="D19" s="11" t="s">
        <v>3</v>
      </c>
      <c r="E19" s="11" t="s">
        <v>4</v>
      </c>
      <c r="F19" s="11" t="s">
        <v>5</v>
      </c>
      <c r="G19" s="11" t="s">
        <v>6</v>
      </c>
      <c r="H19" s="11" t="s">
        <v>7</v>
      </c>
      <c r="I19" s="11" t="s">
        <v>8</v>
      </c>
      <c r="J19" s="11" t="s">
        <v>9</v>
      </c>
      <c r="K19" s="11" t="s">
        <v>10</v>
      </c>
      <c r="L19" s="11" t="s">
        <v>11</v>
      </c>
      <c r="M19" s="11" t="s">
        <v>12</v>
      </c>
      <c r="N19" s="11" t="s">
        <v>13</v>
      </c>
      <c r="O19" s="11" t="s">
        <v>14</v>
      </c>
      <c r="P19" s="11" t="s">
        <v>15</v>
      </c>
    </row>
    <row r="20">
      <c r="A20" s="11" t="s">
        <v>1</v>
      </c>
      <c r="B20" s="9">
        <v>0.0</v>
      </c>
      <c r="C20" s="9">
        <v>8.33</v>
      </c>
      <c r="D20" s="9">
        <v>1.2</v>
      </c>
      <c r="E20" s="9">
        <v>8.78</v>
      </c>
      <c r="F20" s="12">
        <v>3.08</v>
      </c>
      <c r="G20" s="9">
        <v>2.68</v>
      </c>
      <c r="H20" s="9">
        <v>4.08</v>
      </c>
      <c r="I20" s="9">
        <v>18.05</v>
      </c>
      <c r="J20" s="9">
        <v>15.35</v>
      </c>
      <c r="K20" s="9">
        <v>20.82</v>
      </c>
      <c r="L20" s="9">
        <v>19.77</v>
      </c>
      <c r="M20" s="9">
        <v>20.57</v>
      </c>
      <c r="N20" s="9">
        <v>7.88</v>
      </c>
      <c r="O20" s="9">
        <v>13.35</v>
      </c>
      <c r="P20" s="9">
        <v>18.37</v>
      </c>
    </row>
    <row r="21">
      <c r="A21" s="11" t="s">
        <v>2</v>
      </c>
      <c r="B21" s="9">
        <v>8.12</v>
      </c>
      <c r="C21" s="9">
        <v>0.0</v>
      </c>
      <c r="D21" s="9">
        <v>9.02</v>
      </c>
      <c r="E21" s="9">
        <v>16.48</v>
      </c>
      <c r="F21" s="9">
        <v>10.82</v>
      </c>
      <c r="G21" s="9">
        <v>10.47</v>
      </c>
      <c r="H21" s="9">
        <v>11.92</v>
      </c>
      <c r="I21" s="9">
        <v>26.0</v>
      </c>
      <c r="J21" s="9">
        <v>23.33</v>
      </c>
      <c r="K21" s="9">
        <v>28.0</v>
      </c>
      <c r="L21" s="9">
        <v>27.0</v>
      </c>
      <c r="M21" s="9">
        <v>28.0</v>
      </c>
      <c r="N21" s="9">
        <v>15.67</v>
      </c>
      <c r="O21" s="9">
        <v>21.13</v>
      </c>
      <c r="P21" s="9">
        <v>26.0</v>
      </c>
    </row>
    <row r="22">
      <c r="A22" s="11" t="s">
        <v>3</v>
      </c>
      <c r="B22" s="9">
        <v>1.22</v>
      </c>
      <c r="C22" s="9">
        <v>9.52</v>
      </c>
      <c r="D22" s="9">
        <v>0.0</v>
      </c>
      <c r="E22" s="9">
        <v>7.8</v>
      </c>
      <c r="F22" s="9">
        <v>2.03</v>
      </c>
      <c r="G22" s="9">
        <v>1.62</v>
      </c>
      <c r="H22" s="9">
        <v>3.3</v>
      </c>
      <c r="I22" s="9">
        <v>17.25</v>
      </c>
      <c r="J22" s="9">
        <v>14.73</v>
      </c>
      <c r="K22" s="9">
        <v>19.48</v>
      </c>
      <c r="L22" s="9">
        <v>18.37</v>
      </c>
      <c r="M22" s="9">
        <v>19.62</v>
      </c>
      <c r="N22" s="9">
        <v>6.8</v>
      </c>
      <c r="O22" s="9">
        <v>12.35</v>
      </c>
      <c r="P22" s="9">
        <v>17.37</v>
      </c>
    </row>
    <row r="23">
      <c r="A23" s="11" t="s">
        <v>4</v>
      </c>
      <c r="B23" s="9">
        <v>9.15</v>
      </c>
      <c r="C23" s="9">
        <v>17.47</v>
      </c>
      <c r="D23" s="9">
        <v>8.07</v>
      </c>
      <c r="E23" s="9">
        <v>0.0</v>
      </c>
      <c r="F23" s="9">
        <v>7.83</v>
      </c>
      <c r="G23" s="9">
        <v>6.67</v>
      </c>
      <c r="H23" s="9">
        <v>7.3</v>
      </c>
      <c r="I23" s="9">
        <v>14.1</v>
      </c>
      <c r="J23" s="9">
        <v>15.8</v>
      </c>
      <c r="K23" s="9">
        <v>16.18</v>
      </c>
      <c r="L23" s="9">
        <v>17.6</v>
      </c>
      <c r="M23" s="9">
        <v>16.57</v>
      </c>
      <c r="N23" s="9">
        <v>8.5</v>
      </c>
      <c r="O23" s="9">
        <v>9.07</v>
      </c>
      <c r="P23" s="9">
        <v>12.22</v>
      </c>
    </row>
    <row r="24">
      <c r="A24" s="11" t="s">
        <v>5</v>
      </c>
      <c r="B24" s="9">
        <v>3.1</v>
      </c>
      <c r="C24" s="9">
        <v>11.38</v>
      </c>
      <c r="D24" s="9">
        <v>2.02</v>
      </c>
      <c r="E24" s="9">
        <v>6.97</v>
      </c>
      <c r="F24" s="9">
        <v>0.0</v>
      </c>
      <c r="G24" s="9">
        <v>1.07</v>
      </c>
      <c r="H24" s="9">
        <v>1.27</v>
      </c>
      <c r="I24" s="9">
        <v>15.33</v>
      </c>
      <c r="J24" s="9">
        <v>12.63</v>
      </c>
      <c r="K24" s="9">
        <v>17.67</v>
      </c>
      <c r="L24" s="9">
        <v>16.6</v>
      </c>
      <c r="M24" s="9">
        <v>17.98</v>
      </c>
      <c r="N24" s="9">
        <v>5.02</v>
      </c>
      <c r="O24" s="9">
        <v>10.55</v>
      </c>
      <c r="P24" s="9">
        <v>15.57</v>
      </c>
    </row>
    <row r="25">
      <c r="A25" s="11" t="s">
        <v>6</v>
      </c>
      <c r="B25" s="9">
        <v>2.75</v>
      </c>
      <c r="C25" s="9">
        <v>10.92</v>
      </c>
      <c r="D25" s="9">
        <v>1.58</v>
      </c>
      <c r="E25" s="9">
        <v>6.2</v>
      </c>
      <c r="F25" s="9">
        <v>1.03</v>
      </c>
      <c r="G25" s="9">
        <v>0.0</v>
      </c>
      <c r="H25" s="9">
        <v>2.23</v>
      </c>
      <c r="I25" s="9">
        <v>15.57</v>
      </c>
      <c r="J25" s="9">
        <v>13.65</v>
      </c>
      <c r="K25" s="9">
        <v>17.87</v>
      </c>
      <c r="L25" s="9">
        <v>17.63</v>
      </c>
      <c r="M25" s="9">
        <v>17.93</v>
      </c>
      <c r="N25" s="9">
        <v>6.08</v>
      </c>
      <c r="O25" s="9">
        <v>10.65</v>
      </c>
      <c r="P25" s="9">
        <v>15.65</v>
      </c>
    </row>
    <row r="26">
      <c r="A26" s="11" t="s">
        <v>7</v>
      </c>
      <c r="B26" s="9">
        <v>4.22</v>
      </c>
      <c r="C26" s="9">
        <v>12.38</v>
      </c>
      <c r="D26" s="9">
        <v>3.05</v>
      </c>
      <c r="E26" s="9">
        <v>7.17</v>
      </c>
      <c r="F26" s="9">
        <v>1.32</v>
      </c>
      <c r="G26" s="9">
        <v>2.27</v>
      </c>
      <c r="H26" s="9">
        <v>0.0</v>
      </c>
      <c r="I26" s="9">
        <v>14.3</v>
      </c>
      <c r="J26" s="9">
        <v>12.32</v>
      </c>
      <c r="K26" s="9">
        <v>17.37</v>
      </c>
      <c r="L26" s="9">
        <v>16.28</v>
      </c>
      <c r="M26" s="9">
        <v>16.78</v>
      </c>
      <c r="N26" s="9">
        <v>4.87</v>
      </c>
      <c r="O26" s="9">
        <v>9.45</v>
      </c>
      <c r="P26" s="9">
        <v>14.45</v>
      </c>
    </row>
    <row r="27">
      <c r="A27" s="11" t="s">
        <v>8</v>
      </c>
      <c r="B27" s="9">
        <v>18.38</v>
      </c>
      <c r="C27" s="9">
        <v>27.0</v>
      </c>
      <c r="D27" s="9">
        <v>17.28</v>
      </c>
      <c r="E27" s="9">
        <v>14.12</v>
      </c>
      <c r="F27" s="9">
        <v>15.5</v>
      </c>
      <c r="G27" s="9">
        <v>16.08</v>
      </c>
      <c r="H27" s="9">
        <v>14.42</v>
      </c>
      <c r="I27" s="9">
        <v>0.0</v>
      </c>
      <c r="J27" s="9">
        <v>7.42</v>
      </c>
      <c r="K27" s="9">
        <v>4.95</v>
      </c>
      <c r="L27" s="9">
        <v>6.32</v>
      </c>
      <c r="M27" s="9">
        <v>5.18</v>
      </c>
      <c r="N27" s="9">
        <v>12.93</v>
      </c>
      <c r="O27" s="9">
        <v>7.78</v>
      </c>
      <c r="P27" s="9">
        <v>10.42</v>
      </c>
    </row>
    <row r="28">
      <c r="A28" s="11" t="s">
        <v>9</v>
      </c>
      <c r="B28" s="9">
        <v>16.17</v>
      </c>
      <c r="C28" s="9">
        <v>24.0</v>
      </c>
      <c r="D28" s="9">
        <v>14.92</v>
      </c>
      <c r="E28" s="9">
        <v>15.62</v>
      </c>
      <c r="F28" s="9">
        <v>13.62</v>
      </c>
      <c r="G28" s="9">
        <v>14.55</v>
      </c>
      <c r="H28" s="9">
        <v>13.28</v>
      </c>
      <c r="I28" s="9">
        <v>7.57</v>
      </c>
      <c r="J28" s="9">
        <v>0.0</v>
      </c>
      <c r="K28" s="9">
        <v>5.85</v>
      </c>
      <c r="L28" s="9">
        <v>4.23</v>
      </c>
      <c r="M28" s="9">
        <v>6.22</v>
      </c>
      <c r="N28" s="9">
        <v>8.13</v>
      </c>
      <c r="O28" s="9">
        <v>11.07</v>
      </c>
      <c r="P28" s="9">
        <v>13.65</v>
      </c>
    </row>
    <row r="29">
      <c r="A29" s="11" t="s">
        <v>10</v>
      </c>
      <c r="B29" s="9">
        <v>20.57</v>
      </c>
      <c r="C29" s="9">
        <v>29.0</v>
      </c>
      <c r="D29" s="9">
        <v>19.48</v>
      </c>
      <c r="E29" s="9">
        <v>16.38</v>
      </c>
      <c r="F29" s="9">
        <v>17.7</v>
      </c>
      <c r="G29" s="9">
        <v>18.28</v>
      </c>
      <c r="H29" s="9">
        <v>16.62</v>
      </c>
      <c r="I29" s="9">
        <v>4.9</v>
      </c>
      <c r="J29" s="9">
        <v>5.73</v>
      </c>
      <c r="K29" s="9">
        <v>0.0</v>
      </c>
      <c r="L29" s="9">
        <v>2.28</v>
      </c>
      <c r="M29" s="9">
        <v>0.52</v>
      </c>
      <c r="N29" s="9">
        <v>13.05</v>
      </c>
      <c r="O29" s="9">
        <v>9.93</v>
      </c>
      <c r="P29" s="9">
        <v>12.6</v>
      </c>
    </row>
    <row r="30">
      <c r="A30" s="11" t="s">
        <v>11</v>
      </c>
      <c r="B30" s="9">
        <v>20.18</v>
      </c>
      <c r="C30" s="9">
        <v>29.0</v>
      </c>
      <c r="D30" s="9">
        <v>19.1</v>
      </c>
      <c r="E30" s="9">
        <v>17.93</v>
      </c>
      <c r="F30" s="9">
        <v>17.63</v>
      </c>
      <c r="G30" s="9">
        <v>18.62</v>
      </c>
      <c r="H30" s="9">
        <v>17.28</v>
      </c>
      <c r="I30" s="9">
        <v>6.57</v>
      </c>
      <c r="J30" s="9">
        <v>4.35</v>
      </c>
      <c r="K30" s="9">
        <v>2.35</v>
      </c>
      <c r="L30" s="9">
        <v>0.0</v>
      </c>
      <c r="M30" s="9">
        <v>2.23</v>
      </c>
      <c r="N30" s="9">
        <v>12.27</v>
      </c>
      <c r="O30" s="9">
        <v>11.53</v>
      </c>
      <c r="P30" s="9">
        <v>13.97</v>
      </c>
    </row>
    <row r="31">
      <c r="A31" s="11" t="s">
        <v>12</v>
      </c>
      <c r="B31" s="9">
        <v>20.73</v>
      </c>
      <c r="C31" s="9">
        <v>29.0</v>
      </c>
      <c r="D31" s="9">
        <v>19.65</v>
      </c>
      <c r="E31" s="9">
        <v>16.65</v>
      </c>
      <c r="F31" s="9">
        <v>18.02</v>
      </c>
      <c r="G31" s="9">
        <v>18.43</v>
      </c>
      <c r="H31" s="9">
        <v>16.08</v>
      </c>
      <c r="I31" s="9">
        <v>5.15</v>
      </c>
      <c r="J31" s="9">
        <v>6.3</v>
      </c>
      <c r="K31" s="9">
        <v>0.52</v>
      </c>
      <c r="L31" s="9">
        <v>2.18</v>
      </c>
      <c r="M31" s="9">
        <v>0.0</v>
      </c>
      <c r="N31" s="9">
        <v>13.68</v>
      </c>
      <c r="O31" s="9">
        <v>10.18</v>
      </c>
      <c r="P31" s="9">
        <v>13.18</v>
      </c>
    </row>
    <row r="32">
      <c r="A32" s="11" t="s">
        <v>13</v>
      </c>
      <c r="B32" s="9">
        <v>8.17</v>
      </c>
      <c r="C32" s="9">
        <v>16.4</v>
      </c>
      <c r="D32" s="9">
        <v>7.27</v>
      </c>
      <c r="E32" s="9">
        <v>9.0</v>
      </c>
      <c r="F32" s="9">
        <v>5.65</v>
      </c>
      <c r="G32" s="9">
        <v>6.62</v>
      </c>
      <c r="H32" s="9">
        <v>5.42</v>
      </c>
      <c r="I32" s="9">
        <v>12.68</v>
      </c>
      <c r="J32" s="9">
        <v>7.9</v>
      </c>
      <c r="K32" s="9">
        <v>12.88</v>
      </c>
      <c r="L32" s="9">
        <v>11.85</v>
      </c>
      <c r="M32" s="9">
        <v>13.43</v>
      </c>
      <c r="N32" s="9">
        <v>0.0</v>
      </c>
      <c r="O32" s="9">
        <v>7.77</v>
      </c>
      <c r="P32" s="9">
        <v>12.82</v>
      </c>
    </row>
    <row r="33">
      <c r="A33" s="11" t="s">
        <v>14</v>
      </c>
      <c r="B33" s="9">
        <v>13.3</v>
      </c>
      <c r="C33" s="9">
        <v>21.78</v>
      </c>
      <c r="D33" s="9">
        <v>12.45</v>
      </c>
      <c r="E33" s="9">
        <v>8.75</v>
      </c>
      <c r="F33" s="9">
        <v>10.8</v>
      </c>
      <c r="G33" s="9">
        <v>11.23</v>
      </c>
      <c r="H33" s="9">
        <v>9.58</v>
      </c>
      <c r="I33" s="9">
        <v>7.97</v>
      </c>
      <c r="J33" s="9">
        <v>11.15</v>
      </c>
      <c r="K33" s="9">
        <v>10.1</v>
      </c>
      <c r="L33" s="9">
        <v>11.45</v>
      </c>
      <c r="M33" s="9">
        <v>10.43</v>
      </c>
      <c r="N33" s="9">
        <v>7.95</v>
      </c>
      <c r="O33" s="9">
        <v>0.0</v>
      </c>
      <c r="P33" s="9">
        <v>5.28</v>
      </c>
    </row>
    <row r="34">
      <c r="A34" s="11" t="s">
        <v>15</v>
      </c>
      <c r="B34" s="9">
        <v>18.45</v>
      </c>
      <c r="C34" s="9">
        <v>27.0</v>
      </c>
      <c r="D34" s="9">
        <v>17.37</v>
      </c>
      <c r="E34" s="9">
        <v>12.23</v>
      </c>
      <c r="F34" s="9">
        <v>15.63</v>
      </c>
      <c r="G34" s="9">
        <v>16.17</v>
      </c>
      <c r="H34" s="9">
        <v>14.55</v>
      </c>
      <c r="I34" s="9">
        <v>10.75</v>
      </c>
      <c r="J34" s="9">
        <v>14.02</v>
      </c>
      <c r="K34" s="9">
        <v>12.97</v>
      </c>
      <c r="L34" s="9">
        <v>14.58</v>
      </c>
      <c r="M34" s="9">
        <v>13.55</v>
      </c>
      <c r="N34" s="9">
        <v>12.77</v>
      </c>
      <c r="O34" s="9">
        <v>5.07</v>
      </c>
      <c r="P34" s="9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</v>
      </c>
      <c r="B2" s="13">
        <f>ConsumoG!B22+Peajes!B2+Tiempo!B20*5532*3</f>
        <v>0</v>
      </c>
      <c r="C2" s="13">
        <f>ConsumoG!C22+Peajes!C2+Tiempo!C20*5532*3</f>
        <v>370770.983</v>
      </c>
      <c r="D2" s="13">
        <f>ConsumoG!D22+Peajes!D2+Tiempo!D20*5532*3</f>
        <v>84086.59394</v>
      </c>
      <c r="E2" s="13">
        <f>ConsumoG!E22+Peajes!E2+Tiempo!E20*5532*3</f>
        <v>447589.4861</v>
      </c>
      <c r="F2" s="13">
        <f>ConsumoG!F22+Peajes!F2+Tiempo!F20*5532*3</f>
        <v>191343.0739</v>
      </c>
      <c r="G2" s="13">
        <f>ConsumoG!G22+Peajes!G2+Tiempo!G20*5532*3</f>
        <v>169457.28</v>
      </c>
      <c r="H2" s="13">
        <f>ConsumoG!H22+Peajes!H2+Tiempo!H20*5532*3</f>
        <v>258330.9527</v>
      </c>
      <c r="I2" s="13">
        <f>ConsumoG!I22+Peajes!I2+Tiempo!I20*5532*3</f>
        <v>972957.3152</v>
      </c>
      <c r="J2" s="13">
        <f>ConsumoG!J22+Peajes!J2+Tiempo!J20*5532*3</f>
        <v>823382.903</v>
      </c>
      <c r="K2" s="13">
        <f>ConsumoG!K22+Peajes!K2+Tiempo!K20*5532*3</f>
        <v>1092471.265</v>
      </c>
      <c r="L2" s="13">
        <f>ConsumoG!L22+Peajes!L2+Tiempo!L20*5532*3</f>
        <v>1021736.132</v>
      </c>
      <c r="M2" s="13">
        <f>ConsumoG!M22+Peajes!M2+Tiempo!M20*5532*3</f>
        <v>1095146.144</v>
      </c>
      <c r="N2" s="13">
        <f>ConsumoG!N22+Peajes!N2+Tiempo!N20*5532*3</f>
        <v>411104.2376</v>
      </c>
      <c r="O2" s="13">
        <f>ConsumoG!O22+Peajes!O2+Tiempo!O20*5532*3</f>
        <v>695654.5394</v>
      </c>
      <c r="P2" s="13">
        <f>ConsumoG!P22+Peajes!P2+Tiempo!P20*5532*3</f>
        <v>890631.0655</v>
      </c>
    </row>
    <row r="3">
      <c r="A3" s="1" t="s">
        <v>2</v>
      </c>
      <c r="B3" s="13">
        <f>ConsumoG!B23+Peajes!B3+Tiempo!B21*5532*3</f>
        <v>376387.2776</v>
      </c>
      <c r="C3" s="13">
        <f>ConsumoG!C23+Peajes!C3+Tiempo!C21*5532*3</f>
        <v>0</v>
      </c>
      <c r="D3" s="13">
        <f>ConsumoG!D23+Peajes!D3+Tiempo!D21*5532*3</f>
        <v>424689.9806</v>
      </c>
      <c r="E3" s="13">
        <f>ConsumoG!E23+Peajes!E3+Tiempo!E21*5532*3</f>
        <v>786902.08</v>
      </c>
      <c r="F3" s="13">
        <f>ConsumoG!F23+Peajes!F3+Tiempo!F21*5532*3</f>
        <v>549052.3564</v>
      </c>
      <c r="G3" s="13">
        <f>ConsumoG!G23+Peajes!G3+Tiempo!G21*5532*3</f>
        <v>509329.2109</v>
      </c>
      <c r="H3" s="13">
        <f>ConsumoG!H23+Peajes!H3+Tiempo!H21*5532*3</f>
        <v>595599.8352</v>
      </c>
      <c r="I3" s="13">
        <f>ConsumoG!I23+Peajes!I3+Tiempo!I21*5532*3</f>
        <v>1343991.879</v>
      </c>
      <c r="J3" s="13">
        <f>ConsumoG!J23+Peajes!J3+Tiempo!J21*5532*3</f>
        <v>1156632.195</v>
      </c>
      <c r="K3" s="13">
        <f>ConsumoG!K23+Peajes!K3+Tiempo!K21*5532*3</f>
        <v>1391876.606</v>
      </c>
      <c r="L3" s="13">
        <f>ConsumoG!L23+Peajes!L3+Tiempo!L21*5532*3</f>
        <v>1356515.758</v>
      </c>
      <c r="M3" s="13">
        <f>ConsumoG!M23+Peajes!M3+Tiempo!M21*5532*3</f>
        <v>1442347.879</v>
      </c>
      <c r="N3" s="13">
        <f>ConsumoG!N23+Peajes!N3+Tiempo!N21*5532*3</f>
        <v>762411.9261</v>
      </c>
      <c r="O3" s="13">
        <f>ConsumoG!O23+Peajes!O3+Tiempo!O21*5532*3</f>
        <v>1035827.662</v>
      </c>
      <c r="P3" s="13">
        <f>ConsumoG!P23+Peajes!P3+Tiempo!P21*5532*3</f>
        <v>1212874.667</v>
      </c>
    </row>
    <row r="4">
      <c r="A4" s="1" t="s">
        <v>3</v>
      </c>
      <c r="B4" s="13">
        <f>ConsumoG!B24+Peajes!B4+Tiempo!B22*5532*3</f>
        <v>83411.94424</v>
      </c>
      <c r="C4" s="13">
        <f>ConsumoG!C24+Peajes!C4+Tiempo!C22*5532*3</f>
        <v>432053.6776</v>
      </c>
      <c r="D4" s="13">
        <f>ConsumoG!D24+Peajes!D4+Tiempo!D22*5532*3</f>
        <v>0</v>
      </c>
      <c r="E4" s="13">
        <f>ConsumoG!E24+Peajes!E4+Tiempo!E22*5532*3</f>
        <v>442290.497</v>
      </c>
      <c r="F4" s="13">
        <f>ConsumoG!F24+Peajes!F4+Tiempo!F22*5532*3</f>
        <v>110913.7588</v>
      </c>
      <c r="G4" s="13">
        <f>ConsumoG!G24+Peajes!G4+Tiempo!G22*5532*3</f>
        <v>109121.8594</v>
      </c>
      <c r="H4" s="13">
        <f>ConsumoG!H24+Peajes!H4+Tiempo!H22*5532*3</f>
        <v>191482.5576</v>
      </c>
      <c r="I4" s="13">
        <f>ConsumoG!I24+Peajes!I4+Tiempo!I22*5532*3</f>
        <v>909514.2121</v>
      </c>
      <c r="J4" s="13">
        <f>ConsumoG!J24+Peajes!J4+Tiempo!J22*5532*3</f>
        <v>726411.08</v>
      </c>
      <c r="K4" s="13">
        <f>ConsumoG!K24+Peajes!K4+Tiempo!K22*5532*3</f>
        <v>988051.777</v>
      </c>
      <c r="L4" s="13">
        <f>ConsumoG!L24+Peajes!L4+Tiempo!L22*5532*3</f>
        <v>958935.4291</v>
      </c>
      <c r="M4" s="13">
        <f>ConsumoG!M24+Peajes!M4+Tiempo!M22*5532*3</f>
        <v>1188245.035</v>
      </c>
      <c r="N4" s="13">
        <f>ConsumoG!N24+Peajes!N4+Tiempo!N22*5532*3</f>
        <v>341145.6485</v>
      </c>
      <c r="O4" s="13">
        <f>ConsumoG!O24+Peajes!O4+Tiempo!O22*5532*3</f>
        <v>790520.7212</v>
      </c>
      <c r="P4" s="13">
        <f>ConsumoG!P24+Peajes!P4+Tiempo!P22*5532*3</f>
        <v>821858.5806</v>
      </c>
    </row>
    <row r="5">
      <c r="A5" s="1" t="s">
        <v>4</v>
      </c>
      <c r="B5" s="13">
        <f>ConsumoG!B25+Peajes!B5+Tiempo!B23*5532*3</f>
        <v>461204.4303</v>
      </c>
      <c r="C5" s="13">
        <f>ConsumoG!C25+Peajes!C5+Tiempo!C23*5532*3</f>
        <v>808937.9382</v>
      </c>
      <c r="D5" s="13">
        <f>ConsumoG!D25+Peajes!D5+Tiempo!D23*5532*3</f>
        <v>378875.7806</v>
      </c>
      <c r="E5" s="13">
        <f>ConsumoG!E25+Peajes!E5+Tiempo!E23*5532*3</f>
        <v>0</v>
      </c>
      <c r="F5" s="13">
        <f>ConsumoG!F25+Peajes!F5+Tiempo!F23*5532*3</f>
        <v>366906.68</v>
      </c>
      <c r="G5" s="13">
        <f>ConsumoG!G25+Peajes!G5+Tiempo!G23*5532*3</f>
        <v>293664.8958</v>
      </c>
      <c r="H5" s="13">
        <f>ConsumoG!H25+Peajes!H5+Tiempo!H23*5532*3</f>
        <v>297424.7394</v>
      </c>
      <c r="I5" s="13">
        <f>ConsumoG!I25+Peajes!I5+Tiempo!I23*5532*3</f>
        <v>740923.9636</v>
      </c>
      <c r="J5" s="13">
        <f>ConsumoG!J25+Peajes!J5+Tiempo!J23*5532*3</f>
        <v>777965.0424</v>
      </c>
      <c r="K5" s="13">
        <f>ConsumoG!K25+Peajes!K5+Tiempo!K23*5532*3</f>
        <v>873740.4921</v>
      </c>
      <c r="L5" s="13">
        <f>ConsumoG!L25+Peajes!L5+Tiempo!L23*5532*3</f>
        <v>901262.9333</v>
      </c>
      <c r="M5" s="13">
        <f>ConsumoG!M25+Peajes!M5+Tiempo!M23*5532*3</f>
        <v>877781.5382</v>
      </c>
      <c r="N5" s="13">
        <f>ConsumoG!N25+Peajes!N5+Tiempo!N23*5532*3</f>
        <v>424633.8788</v>
      </c>
      <c r="O5" s="13">
        <f>ConsumoG!O25+Peajes!O5+Tiempo!O23*5532*3</f>
        <v>411333.72</v>
      </c>
      <c r="P5" s="13">
        <f>ConsumoG!P25+Peajes!P5+Tiempo!P23*5532*3</f>
        <v>506173.6655</v>
      </c>
    </row>
    <row r="6">
      <c r="A6" s="1" t="s">
        <v>5</v>
      </c>
      <c r="B6" s="13">
        <f>ConsumoG!B26+Peajes!B6+Tiempo!B24*5532*3</f>
        <v>192609.297</v>
      </c>
      <c r="C6" s="13">
        <f>ConsumoG!C26+Peajes!C6+Tiempo!C24*5532*3</f>
        <v>539678.9648</v>
      </c>
      <c r="D6" s="13">
        <f>ConsumoG!D26+Peajes!D6+Tiempo!D24*5532*3</f>
        <v>110747.7988</v>
      </c>
      <c r="E6" s="13">
        <f>ConsumoG!E26+Peajes!E6+Tiempo!E24*5532*3</f>
        <v>326691.0897</v>
      </c>
      <c r="F6" s="13">
        <f>ConsumoG!F26+Peajes!F6+Tiempo!F24*5532*3</f>
        <v>0</v>
      </c>
      <c r="G6" s="13">
        <f>ConsumoG!G26+Peajes!G6+Tiempo!G24*5532*3</f>
        <v>53793.40485</v>
      </c>
      <c r="H6" s="13">
        <f>ConsumoG!H26+Peajes!H6+Tiempo!H24*5532*3</f>
        <v>81643.24727</v>
      </c>
      <c r="I6" s="13">
        <f>ConsumoG!I26+Peajes!I6+Tiempo!I24*5532*3</f>
        <v>789260.3164</v>
      </c>
      <c r="J6" s="13">
        <f>ConsumoG!J26+Peajes!J6+Tiempo!J24*5532*3</f>
        <v>628238.5103</v>
      </c>
      <c r="K6" s="13">
        <f>ConsumoG!K26+Peajes!K6+Tiempo!K24*5532*3</f>
        <v>878990.5927</v>
      </c>
      <c r="L6" s="13">
        <f>ConsumoG!L26+Peajes!L6+Tiempo!L24*5532*3</f>
        <v>849070.9333</v>
      </c>
      <c r="M6" s="13">
        <f>ConsumoG!M26+Peajes!M6+Tiempo!M24*5532*3</f>
        <v>950005.1709</v>
      </c>
      <c r="N6" s="13">
        <f>ConsumoG!N26+Peajes!N6+Tiempo!N24*5532*3</f>
        <v>235782.3442</v>
      </c>
      <c r="O6" s="13">
        <f>ConsumoG!O26+Peajes!O6+Tiempo!O24*5532*3</f>
        <v>513758.3455</v>
      </c>
      <c r="P6" s="13">
        <f>ConsumoG!P26+Peajes!P6+Tiempo!P24*5532*3</f>
        <v>704063.3564</v>
      </c>
    </row>
    <row r="7">
      <c r="A7" s="1" t="s">
        <v>6</v>
      </c>
      <c r="B7" s="13">
        <f>ConsumoG!B27+Peajes!B7+Tiempo!B25*5532*3</f>
        <v>159650.3939</v>
      </c>
      <c r="C7" s="13">
        <f>ConsumoG!C27+Peajes!C7+Tiempo!C25*5532*3</f>
        <v>516330.2594</v>
      </c>
      <c r="D7" s="13">
        <f>ConsumoG!D27+Peajes!D7+Tiempo!D25*5532*3</f>
        <v>87357.29212</v>
      </c>
      <c r="E7" s="13">
        <f>ConsumoG!E27+Peajes!E7+Tiempo!E25*5532*3</f>
        <v>280726.1091</v>
      </c>
      <c r="F7" s="13">
        <f>ConsumoG!F27+Peajes!F7+Tiempo!F25*5532*3</f>
        <v>52709.12848</v>
      </c>
      <c r="G7" s="13">
        <f>ConsumoG!G27+Peajes!G7+Tiempo!G25*5532*3</f>
        <v>0</v>
      </c>
      <c r="H7" s="13">
        <f>ConsumoG!H27+Peajes!H7+Tiempo!H25*5532*3</f>
        <v>132676.7891</v>
      </c>
      <c r="I7" s="13">
        <f>ConsumoG!I27+Peajes!I7+Tiempo!I25*5532*3</f>
        <v>802756.4473</v>
      </c>
      <c r="J7" s="13">
        <f>ConsumoG!J27+Peajes!J7+Tiempo!J25*5532*3</f>
        <v>680688.2485</v>
      </c>
      <c r="K7" s="13">
        <f>ConsumoG!K27+Peajes!K7+Tiempo!K25*5532*3</f>
        <v>937325.5503</v>
      </c>
      <c r="L7" s="13">
        <f>ConsumoG!L27+Peajes!L7+Tiempo!L25*5532*3</f>
        <v>871683.7224</v>
      </c>
      <c r="M7" s="13">
        <f>ConsumoG!M27+Peajes!M7+Tiempo!M25*5532*3</f>
        <v>946588.4618</v>
      </c>
      <c r="N7" s="13">
        <f>ConsumoG!N27+Peajes!N7+Tiempo!N25*5532*3</f>
        <v>288428.7709</v>
      </c>
      <c r="O7" s="13">
        <f>ConsumoG!O27+Peajes!O7+Tiempo!O25*5532*3</f>
        <v>524931.0364</v>
      </c>
      <c r="P7" s="13">
        <f>ConsumoG!P27+Peajes!P7+Tiempo!P25*5532*3</f>
        <v>714436.9758</v>
      </c>
    </row>
    <row r="8">
      <c r="A8" s="1" t="s">
        <v>7</v>
      </c>
      <c r="B8" s="13">
        <f>ConsumoG!B28+Peajes!B8+Tiempo!B26*5532*3</f>
        <v>257384.3321</v>
      </c>
      <c r="C8" s="13">
        <f>ConsumoG!C28+Peajes!C8+Tiempo!C26*5532*3</f>
        <v>602632.5406</v>
      </c>
      <c r="D8" s="13">
        <f>ConsumoG!D28+Peajes!D8+Tiempo!D26*5532*3</f>
        <v>185932.103</v>
      </c>
      <c r="E8" s="13">
        <f>ConsumoG!E28+Peajes!E8+Tiempo!E26*5532*3</f>
        <v>295734.4109</v>
      </c>
      <c r="F8" s="13">
        <f>ConsumoG!F28+Peajes!F8+Tiempo!F26*5532*3</f>
        <v>82146.04121</v>
      </c>
      <c r="G8" s="13">
        <f>ConsumoG!G28+Peajes!G8+Tiempo!G26*5532*3</f>
        <v>133107.0533</v>
      </c>
      <c r="H8" s="13">
        <f>ConsumoG!H28+Peajes!H8+Tiempo!H26*5532*3</f>
        <v>0</v>
      </c>
      <c r="I8" s="13">
        <f>ConsumoG!I28+Peajes!I8+Tiempo!I26*5532*3</f>
        <v>725708.8606</v>
      </c>
      <c r="J8" s="13">
        <f>ConsumoG!J28+Peajes!J8+Tiempo!J26*5532*3</f>
        <v>603052.1745</v>
      </c>
      <c r="K8" s="13">
        <f>ConsumoG!K28+Peajes!K8+Tiempo!K26*5532*3</f>
        <v>853970.217</v>
      </c>
      <c r="L8" s="13">
        <f>ConsumoG!L28+Peajes!L8+Tiempo!L26*5532*3</f>
        <v>816285.7891</v>
      </c>
      <c r="M8" s="13">
        <f>ConsumoG!M28+Peajes!M8+Tiempo!M26*5532*3</f>
        <v>870598.0921</v>
      </c>
      <c r="N8" s="13">
        <f>ConsumoG!N28+Peajes!N8+Tiempo!N26*5532*3</f>
        <v>201618.52</v>
      </c>
      <c r="O8" s="13">
        <f>ConsumoG!O28+Peajes!O8+Tiempo!O26*5532*3</f>
        <v>448578.0182</v>
      </c>
      <c r="P8" s="13">
        <f>ConsumoG!P28+Peajes!P8+Tiempo!P26*5532*3</f>
        <v>639018.2606</v>
      </c>
    </row>
    <row r="9">
      <c r="A9" s="1" t="s">
        <v>8</v>
      </c>
      <c r="B9" s="13">
        <f>ConsumoG!B29+Peajes!B9+Tiempo!B27*5532*3</f>
        <v>991736.9042</v>
      </c>
      <c r="C9" s="13">
        <f>ConsumoG!C29+Peajes!C9+Tiempo!C27*5532*3</f>
        <v>1355916.364</v>
      </c>
      <c r="D9" s="13">
        <f>ConsumoG!D29+Peajes!D9+Tiempo!D27*5532*3</f>
        <v>909076.3345</v>
      </c>
      <c r="E9" s="13">
        <f>ConsumoG!E29+Peajes!E9+Tiempo!E27*5532*3</f>
        <v>753355.8836</v>
      </c>
      <c r="F9" s="13">
        <f>ConsumoG!F29+Peajes!F9+Tiempo!F27*5532*3</f>
        <v>779047.3333</v>
      </c>
      <c r="G9" s="13">
        <f>ConsumoG!G29+Peajes!G9+Tiempo!G27*5532*3</f>
        <v>815891.9224</v>
      </c>
      <c r="H9" s="13">
        <f>ConsumoG!H29+Peajes!H9+Tiempo!H27*5532*3</f>
        <v>727233.2291</v>
      </c>
      <c r="I9" s="13">
        <f>ConsumoG!I29+Peajes!I9+Tiempo!I27*5532*3</f>
        <v>0</v>
      </c>
      <c r="J9" s="13">
        <f>ConsumoG!J29+Peajes!J9+Tiempo!J27*5532*3</f>
        <v>376218.9261</v>
      </c>
      <c r="K9" s="13">
        <f>ConsumoG!K29+Peajes!K9+Tiempo!K27*5532*3</f>
        <v>270061.3515</v>
      </c>
      <c r="L9" s="13">
        <f>ConsumoG!L29+Peajes!L9+Tiempo!L27*5532*3</f>
        <v>329665.6291</v>
      </c>
      <c r="M9" s="13">
        <f>ConsumoG!M29+Peajes!M9+Tiempo!M27*5532*3</f>
        <v>284014.1891</v>
      </c>
      <c r="N9" s="13">
        <f>ConsumoG!N29+Peajes!N9+Tiempo!N27*5532*3</f>
        <v>667482.7648</v>
      </c>
      <c r="O9" s="13">
        <f>ConsumoG!O29+Peajes!O9+Tiempo!O27*5532*3</f>
        <v>390367.9103</v>
      </c>
      <c r="P9" s="13">
        <f>ConsumoG!P29+Peajes!P9+Tiempo!P27*5532*3</f>
        <v>458759.2897</v>
      </c>
    </row>
    <row r="10">
      <c r="A10" s="1" t="s">
        <v>9</v>
      </c>
      <c r="B10" s="13">
        <f>ConsumoG!B30+Peajes!B10+Tiempo!B28*5532*3</f>
        <v>815181.4412</v>
      </c>
      <c r="C10" s="13">
        <f>ConsumoG!C30+Peajes!C10+Tiempo!C28*5532*3</f>
        <v>1065382.909</v>
      </c>
      <c r="D10" s="13">
        <f>ConsumoG!D30+Peajes!D10+Tiempo!D28*5532*3</f>
        <v>717564.32</v>
      </c>
      <c r="E10" s="13">
        <f>ConsumoG!E30+Peajes!E10+Tiempo!E28*5532*3</f>
        <v>802480.6715</v>
      </c>
      <c r="F10" s="13">
        <f>ConsumoG!F30+Peajes!F10+Tiempo!F28*5532*3</f>
        <v>662374.3685</v>
      </c>
      <c r="G10" s="13">
        <f>ConsumoG!G30+Peajes!G10+Tiempo!G28*5532*3</f>
        <v>712863.3152</v>
      </c>
      <c r="H10" s="13">
        <f>ConsumoG!H30+Peajes!H10+Tiempo!H28*5532*3</f>
        <v>624590.1527</v>
      </c>
      <c r="I10" s="13">
        <f>ConsumoG!I30+Peajes!I10+Tiempo!I28*5532*3</f>
        <v>379642.6291</v>
      </c>
      <c r="J10" s="13">
        <f>ConsumoG!J30+Peajes!J10+Tiempo!J28*5532*3</f>
        <v>0</v>
      </c>
      <c r="K10" s="13">
        <f>ConsumoG!K30+Peajes!K10+Tiempo!K28*5532*3</f>
        <v>298019.5697</v>
      </c>
      <c r="L10" s="13">
        <f>ConsumoG!L30+Peajes!L10+Tiempo!L28*5532*3</f>
        <v>262357.5648</v>
      </c>
      <c r="M10" s="13">
        <f>ConsumoG!M30+Peajes!M10+Tiempo!M28*5532*3</f>
        <v>318500.2109</v>
      </c>
      <c r="N10" s="13">
        <f>ConsumoG!N30+Peajes!N10+Tiempo!N28*5532*3</f>
        <v>404321.8436</v>
      </c>
      <c r="O10" s="13">
        <f>ConsumoG!O30+Peajes!O10+Tiempo!O28*5532*3</f>
        <v>522283.0533</v>
      </c>
      <c r="P10" s="13">
        <f>ConsumoG!P30+Peajes!P10+Tiempo!P28*5532*3</f>
        <v>587810.0667</v>
      </c>
    </row>
    <row r="11">
      <c r="A11" s="1" t="s">
        <v>10</v>
      </c>
      <c r="B11" s="13">
        <f>ConsumoG!B31+Peajes!B11+Tiempo!B29*5532*3</f>
        <v>1131744.69</v>
      </c>
      <c r="C11" s="13">
        <f>ConsumoG!C31+Peajes!C11+Tiempo!C29*5532*3</f>
        <v>1478109.576</v>
      </c>
      <c r="D11" s="13">
        <f>ConsumoG!D31+Peajes!D11+Tiempo!D29*5532*3</f>
        <v>1049717.232</v>
      </c>
      <c r="E11" s="13">
        <f>ConsumoG!E31+Peajes!E11+Tiempo!E29*5532*3</f>
        <v>875658.2376</v>
      </c>
      <c r="F11" s="13">
        <f>ConsumoG!F31+Peajes!F11+Tiempo!F29*5532*3</f>
        <v>944821.0788</v>
      </c>
      <c r="G11" s="13">
        <f>ConsumoG!G31+Peajes!G11+Tiempo!G29*5532*3</f>
        <v>946932.8194</v>
      </c>
      <c r="H11" s="13">
        <f>ConsumoG!H31+Peajes!H11+Tiempo!H29*5532*3</f>
        <v>857806.9745</v>
      </c>
      <c r="I11" s="13">
        <f>ConsumoG!I31+Peajes!I11+Tiempo!I29*5532*3</f>
        <v>268297.2485</v>
      </c>
      <c r="J11" s="13">
        <f>ConsumoG!J31+Peajes!J11+Tiempo!J29*5532*3</f>
        <v>320593.7467</v>
      </c>
      <c r="K11" s="13">
        <f>ConsumoG!K31+Peajes!K11+Tiempo!K29*5532*3</f>
        <v>0</v>
      </c>
      <c r="L11" s="13">
        <f>ConsumoG!L31+Peajes!L11+Tiempo!L29*5532*3</f>
        <v>123001.4255</v>
      </c>
      <c r="M11" s="13">
        <f>ConsumoG!M31+Peajes!M11+Tiempo!M29*5532*3</f>
        <v>16197.77455</v>
      </c>
      <c r="N11" s="13">
        <f>ConsumoG!N31+Peajes!N11+Tiempo!N29*5532*3</f>
        <v>663815.2545</v>
      </c>
      <c r="O11" s="13">
        <f>ConsumoG!O31+Peajes!O11+Tiempo!O29*5532*3</f>
        <v>521046.1588</v>
      </c>
      <c r="P11" s="13">
        <f>ConsumoG!P31+Peajes!P11+Tiempo!P29*5532*3</f>
        <v>589001.1152</v>
      </c>
    </row>
    <row r="12">
      <c r="A12" s="1" t="s">
        <v>11</v>
      </c>
      <c r="B12" s="13">
        <f>ConsumoG!B32+Peajes!B12+Tiempo!B30*5532*3</f>
        <v>1031644.856</v>
      </c>
      <c r="C12" s="13">
        <f>ConsumoG!C32+Peajes!C12+Tiempo!C30*5532*3</f>
        <v>1387676.364</v>
      </c>
      <c r="D12" s="13">
        <f>ConsumoG!D32+Peajes!D12+Tiempo!D30*5532*3</f>
        <v>949316.2061</v>
      </c>
      <c r="E12" s="13">
        <f>ConsumoG!E32+Peajes!E12+Tiempo!E30*5532*3</f>
        <v>921175.3709</v>
      </c>
      <c r="F12" s="13">
        <f>ConsumoG!F32+Peajes!F12+Tiempo!F30*5532*3</f>
        <v>878837.783</v>
      </c>
      <c r="G12" s="13">
        <f>ConsumoG!G32+Peajes!G12+Tiempo!G30*5532*3</f>
        <v>938158.2473</v>
      </c>
      <c r="H12" s="13">
        <f>ConsumoG!H32+Peajes!H12+Tiempo!H30*5532*3</f>
        <v>840887.6073</v>
      </c>
      <c r="I12" s="13">
        <f>ConsumoG!I32+Peajes!I12+Tiempo!I30*5532*3</f>
        <v>336617.5382</v>
      </c>
      <c r="J12" s="13">
        <f>ConsumoG!J32+Peajes!J12+Tiempo!J30*5532*3</f>
        <v>266217.6909</v>
      </c>
      <c r="K12" s="13">
        <f>ConsumoG!K32+Peajes!K12+Tiempo!K30*5532*3</f>
        <v>124163.1455</v>
      </c>
      <c r="L12" s="13">
        <f>ConsumoG!L32+Peajes!L12+Tiempo!L30*5532*3</f>
        <v>0</v>
      </c>
      <c r="M12" s="13">
        <f>ConsumoG!M32+Peajes!M12+Tiempo!M30*5532*3</f>
        <v>117500.1103</v>
      </c>
      <c r="N12" s="13">
        <f>ConsumoG!N32+Peajes!N12+Tiempo!N30*5532*3</f>
        <v>779011.3442</v>
      </c>
      <c r="O12" s="13">
        <f>ConsumoG!O32+Peajes!O12+Tiempo!O30*5532*3</f>
        <v>558593.0921</v>
      </c>
      <c r="P12" s="13">
        <f>ConsumoG!P32+Peajes!P12+Tiempo!P30*5532*3</f>
        <v>615829.5139</v>
      </c>
    </row>
    <row r="13">
      <c r="A13" s="1" t="s">
        <v>12</v>
      </c>
      <c r="B13" s="13">
        <f>ConsumoG!B33+Peajes!B13+Tiempo!B31*5532*3</f>
        <v>1124735.807</v>
      </c>
      <c r="C13" s="13">
        <f>ConsumoG!C33+Peajes!C13+Tiempo!C31*5532*3</f>
        <v>1472106.667</v>
      </c>
      <c r="D13" s="13">
        <f>ConsumoG!D33+Peajes!D13+Tiempo!D31*5532*3</f>
        <v>1051674.309</v>
      </c>
      <c r="E13" s="13">
        <f>ConsumoG!E33+Peajes!E13+Tiempo!E31*5532*3</f>
        <v>890274.9152</v>
      </c>
      <c r="F13" s="13">
        <f>ConsumoG!F33+Peajes!F13+Tiempo!F31*5532*3</f>
        <v>940000.4048</v>
      </c>
      <c r="G13" s="13">
        <f>ConsumoG!G33+Peajes!G13+Tiempo!G31*5532*3</f>
        <v>959090.8255</v>
      </c>
      <c r="H13" s="13">
        <f>ConsumoG!H33+Peajes!H13+Tiempo!H31*5532*3</f>
        <v>849146.5891</v>
      </c>
      <c r="I13" s="13">
        <f>ConsumoG!I33+Peajes!I13+Tiempo!I31*5532*3</f>
        <v>283049.1576</v>
      </c>
      <c r="J13" s="13">
        <f>ConsumoG!J33+Peajes!J13+Tiempo!J31*5532*3</f>
        <v>311560.7394</v>
      </c>
      <c r="K13" s="13">
        <f>ConsumoG!K33+Peajes!K13+Tiempo!K31*5532*3</f>
        <v>16291.20485</v>
      </c>
      <c r="L13" s="13">
        <f>ConsumoG!L33+Peajes!L13+Tiempo!L31*5532*3</f>
        <v>117137.4618</v>
      </c>
      <c r="M13" s="13">
        <f>ConsumoG!M33+Peajes!M13+Tiempo!M31*5532*3</f>
        <v>0</v>
      </c>
      <c r="N13" s="13">
        <f>ConsumoG!N33+Peajes!N13+Tiempo!N31*5532*3</f>
        <v>679409.4012</v>
      </c>
      <c r="O13" s="13">
        <f>ConsumoG!O33+Peajes!O13+Tiempo!O31*5532*3</f>
        <v>611730.9164</v>
      </c>
      <c r="P13" s="13">
        <f>ConsumoG!P33+Peajes!P13+Tiempo!P31*5532*3</f>
        <v>609229.7042</v>
      </c>
    </row>
    <row r="14">
      <c r="A14" s="1" t="s">
        <v>13</v>
      </c>
      <c r="B14" s="13">
        <f>ConsumoG!B34+Peajes!B14+Tiempo!B32*5532*3</f>
        <v>391315.623</v>
      </c>
      <c r="C14" s="13">
        <f>ConsumoG!C34+Peajes!C14+Tiempo!C32*5532*3</f>
        <v>847882.5212</v>
      </c>
      <c r="D14" s="13">
        <f>ConsumoG!D34+Peajes!D14+Tiempo!D32*5532*3</f>
        <v>324344.3139</v>
      </c>
      <c r="E14" s="13">
        <f>ConsumoG!E34+Peajes!E14+Tiempo!E32*5532*3</f>
        <v>406166.1818</v>
      </c>
      <c r="F14" s="13">
        <f>ConsumoG!F34+Peajes!F14+Tiempo!F32*5532*3</f>
        <v>239743.6424</v>
      </c>
      <c r="G14" s="13">
        <f>ConsumoG!G34+Peajes!G14+Tiempo!G32*5532*3</f>
        <v>302996.4291</v>
      </c>
      <c r="H14" s="13">
        <f>ConsumoG!H34+Peajes!H14+Tiempo!H32*5532*3</f>
        <v>216819.2897</v>
      </c>
      <c r="I14" s="13">
        <f>ConsumoG!I34+Peajes!I14+Tiempo!I32*5532*3</f>
        <v>661465.1588</v>
      </c>
      <c r="J14" s="13">
        <f>ConsumoG!J34+Peajes!J14+Tiempo!J32*5532*3</f>
        <v>399570.4606</v>
      </c>
      <c r="K14" s="13">
        <f>ConsumoG!K34+Peajes!K14+Tiempo!K32*5532*3</f>
        <v>649793.9345</v>
      </c>
      <c r="L14" s="13">
        <f>ConsumoG!L34+Peajes!L14+Tiempo!L32*5532*3</f>
        <v>623370.9636</v>
      </c>
      <c r="M14" s="13">
        <f>ConsumoG!M34+Peajes!M14+Tiempo!M32*5532*3</f>
        <v>682593.2497</v>
      </c>
      <c r="N14" s="13">
        <f>ConsumoG!N34+Peajes!N14+Tiempo!N32*5532*3</f>
        <v>0</v>
      </c>
      <c r="O14" s="13">
        <f>ConsumoG!O34+Peajes!O14+Tiempo!O32*5532*3</f>
        <v>383805.7079</v>
      </c>
      <c r="P14" s="13">
        <f>ConsumoG!P34+Peajes!P14+Tiempo!P32*5532*3</f>
        <v>572739.9927</v>
      </c>
    </row>
    <row r="15">
      <c r="A15" s="1" t="s">
        <v>14</v>
      </c>
      <c r="B15" s="13">
        <f>ConsumoG!B35+Peajes!B15+Tiempo!B33*5532*3</f>
        <v>698223.2848</v>
      </c>
      <c r="C15" s="13">
        <f>ConsumoG!C35+Peajes!C15+Tiempo!C33*5532*3</f>
        <v>1049079.304</v>
      </c>
      <c r="D15" s="13">
        <f>ConsumoG!D35+Peajes!D15+Tiempo!D33*5532*3</f>
        <v>620611.7152</v>
      </c>
      <c r="E15" s="13">
        <f>ConsumoG!E35+Peajes!E15+Tiempo!E33*5532*3</f>
        <v>383474.1515</v>
      </c>
      <c r="F15" s="13">
        <f>ConsumoG!F35+Peajes!F15+Tiempo!F33*5532*3</f>
        <v>516973.0424</v>
      </c>
      <c r="G15" s="13">
        <f>ConsumoG!G35+Peajes!G15+Tiempo!G33*5532*3</f>
        <v>539695.383</v>
      </c>
      <c r="H15" s="13">
        <f>ConsumoG!H35+Peajes!H15+Tiempo!H33*5532*3</f>
        <v>451202.6497</v>
      </c>
      <c r="I15" s="13">
        <f>ConsumoG!I35+Peajes!I15+Tiempo!I33*5532*3</f>
        <v>394922.6048</v>
      </c>
      <c r="J15" s="13">
        <f>ConsumoG!J35+Peajes!J15+Tiempo!J33*5532*3</f>
        <v>522676.4303</v>
      </c>
      <c r="K15" s="13">
        <f>ConsumoG!K35+Peajes!K15+Tiempo!K33*5532*3</f>
        <v>524801.7818</v>
      </c>
      <c r="L15" s="13">
        <f>ConsumoG!L35+Peajes!L15+Tiempo!L33*5532*3</f>
        <v>554929.6545</v>
      </c>
      <c r="M15" s="13">
        <f>ConsumoG!M35+Peajes!M15+Tiempo!M33*5532*3</f>
        <v>540414.2194</v>
      </c>
      <c r="N15" s="13">
        <f>ConsumoG!N35+Peajes!N15+Tiempo!N33*5532*3</f>
        <v>387727.2909</v>
      </c>
      <c r="O15" s="13">
        <f>ConsumoG!O35+Peajes!O15+Tiempo!O33*5532*3</f>
        <v>0</v>
      </c>
      <c r="P15" s="13">
        <f>ConsumoG!P35+Peajes!P15+Tiempo!P33*5532*3</f>
        <v>196955.7285</v>
      </c>
    </row>
    <row r="16">
      <c r="A16" s="1" t="s">
        <v>15</v>
      </c>
      <c r="B16" s="13">
        <f>ConsumoG!B36+Peajes!B16+Tiempo!B34*5532*3</f>
        <v>886817.1697</v>
      </c>
      <c r="C16" s="13">
        <f>ConsumoG!C36+Peajes!C16+Tiempo!C34*5532*3</f>
        <v>1238834.909</v>
      </c>
      <c r="D16" s="13">
        <f>ConsumoG!D36+Peajes!D16+Tiempo!D34*5532*3</f>
        <v>804955.6715</v>
      </c>
      <c r="E16" s="13">
        <f>ConsumoG!E36+Peajes!E16+Tiempo!E34*5532*3</f>
        <v>504938.1709</v>
      </c>
      <c r="F16" s="13">
        <f>ConsumoG!F36+Peajes!F16+Tiempo!F34*5532*3</f>
        <v>798490.5103</v>
      </c>
      <c r="G16" s="13">
        <f>ConsumoG!G36+Peajes!G16+Tiempo!G34*5532*3</f>
        <v>727738.4109</v>
      </c>
      <c r="H16" s="13">
        <f>ConsumoG!H36+Peajes!H16+Tiempo!H34*5532*3</f>
        <v>636809.2545</v>
      </c>
      <c r="I16" s="13">
        <f>ConsumoG!I36+Peajes!I16+Tiempo!I34*5532*3</f>
        <v>464703.1212</v>
      </c>
      <c r="J16" s="13">
        <f>ConsumoG!J36+Peajes!J16+Tiempo!J34*5532*3</f>
        <v>593950.5867</v>
      </c>
      <c r="K16" s="13">
        <f>ConsumoG!K36+Peajes!K16+Tiempo!K34*5532*3</f>
        <v>596075.9382</v>
      </c>
      <c r="L16" s="13">
        <f>ConsumoG!L36+Peajes!L16+Tiempo!L34*5532*3</f>
        <v>630985.9224</v>
      </c>
      <c r="M16" s="13">
        <f>ConsumoG!M36+Peajes!M16+Tiempo!M34*5532*3</f>
        <v>616304.5273</v>
      </c>
      <c r="N16" s="13">
        <f>ConsumoG!N36+Peajes!N16+Tiempo!N34*5532*3</f>
        <v>573778.7988</v>
      </c>
      <c r="O16" s="13">
        <f>ConsumoG!O36+Peajes!O16+Tiempo!O34*5532*3</f>
        <v>210303.417</v>
      </c>
      <c r="P16" s="13">
        <f>ConsumoG!P36+Peajes!P16+Tiempo!P34*5532*3</f>
        <v>0</v>
      </c>
    </row>
  </sheetData>
  <drawing r:id="rId1"/>
</worksheet>
</file>