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ython_Code\Tu\Important\"/>
    </mc:Choice>
  </mc:AlternateContent>
  <xr:revisionPtr revIDLastSave="0" documentId="13_ncr:1_{84598916-D628-438A-819D-BCD61513399D}" xr6:coauthVersionLast="46" xr6:coauthVersionMax="46" xr10:uidLastSave="{00000000-0000-0000-0000-000000000000}"/>
  <bookViews>
    <workbookView xWindow="-98" yWindow="-98" windowWidth="28996" windowHeight="15796" activeTab="1" xr2:uid="{00000000-000D-0000-FFFF-FFFF00000000}"/>
  </bookViews>
  <sheets>
    <sheet name="Vorschung" sheetId="3" r:id="rId1"/>
    <sheet name="tabelle" sheetId="2" r:id="rId2"/>
    <sheet name="Kräft " sheetId="4" r:id="rId3"/>
    <sheet name="Werkzeugen Kontrolen" sheetId="5" r:id="rId4"/>
  </sheets>
  <definedNames>
    <definedName name="ExterneDaten_1" localSheetId="1" hidden="1">tabelle!$A$1:$K$33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2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V2" i="2"/>
  <c r="V3" i="2"/>
  <c r="V4" i="2"/>
  <c r="V5" i="2"/>
  <c r="C2" i="4" s="1"/>
  <c r="V6" i="2"/>
  <c r="V7" i="2"/>
  <c r="V8" i="2"/>
  <c r="V9" i="2"/>
  <c r="V10" i="2"/>
  <c r="B4" i="4" s="1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B5" i="4" l="1"/>
  <c r="C4" i="4"/>
  <c r="C3" i="4"/>
  <c r="B3" i="4"/>
  <c r="C5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B0A2A-CE21-457C-8365-58D99DFBDEE8}" keepAlive="1" name="Abfrage - Tabelle1" description="Verbindung mit der Abfrage 'Tabelle1' in der Arbeitsmappe." type="5" refreshedVersion="7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<sst xmlns="http://schemas.openxmlformats.org/spreadsheetml/2006/main" count="98" uniqueCount="66">
  <si>
    <t>KSS</t>
  </si>
  <si>
    <t>h</t>
  </si>
  <si>
    <t>vc</t>
  </si>
  <si>
    <t>Kantenradius μm</t>
    <phoneticPr fontId="1" type="noConversion"/>
  </si>
  <si>
    <t>Messlänge nach Radius μm</t>
    <phoneticPr fontId="1" type="noConversion"/>
  </si>
  <si>
    <t>Keilwinkel β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</si>
  <si>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</si>
  <si>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</si>
  <si>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</si>
  <si>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</si>
  <si>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</si>
  <si>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v7</t>
    <phoneticPr fontId="1" type="noConversion"/>
  </si>
  <si>
    <t>v8</t>
    <phoneticPr fontId="1" type="noConversion"/>
  </si>
  <si>
    <t>V10</t>
    <phoneticPr fontId="1" type="noConversion"/>
  </si>
  <si>
    <t>V11</t>
    <phoneticPr fontId="1" type="noConversion"/>
  </si>
  <si>
    <t>V12</t>
    <phoneticPr fontId="1" type="noConversion"/>
  </si>
  <si>
    <t>V13</t>
    <phoneticPr fontId="1" type="noConversion"/>
  </si>
  <si>
    <t>V14</t>
    <phoneticPr fontId="1" type="noConversion"/>
  </si>
  <si>
    <t>V15</t>
    <phoneticPr fontId="1" type="noConversion"/>
  </si>
  <si>
    <t>Freiwinkel</t>
    <phoneticPr fontId="1" type="noConversion"/>
  </si>
  <si>
    <t>Versuch</t>
    <phoneticPr fontId="1" type="noConversion"/>
  </si>
  <si>
    <t>T</t>
  </si>
  <si>
    <t>N</t>
  </si>
  <si>
    <t>M</t>
    <phoneticPr fontId="1" type="noConversion"/>
  </si>
  <si>
    <t>vc-h 2mm T</t>
    <phoneticPr fontId="1" type="noConversion"/>
  </si>
  <si>
    <t>vc-h 2mm N</t>
    <phoneticPr fontId="1" type="noConversion"/>
  </si>
  <si>
    <t>v9</t>
    <phoneticPr fontId="1" type="noConversion"/>
  </si>
  <si>
    <t>V16</t>
    <phoneticPr fontId="1" type="noConversion"/>
  </si>
  <si>
    <t>2T</t>
    <phoneticPr fontId="1" type="noConversion"/>
  </si>
  <si>
    <t>2N</t>
    <phoneticPr fontId="1" type="noConversion"/>
  </si>
  <si>
    <t>1,5T</t>
    <phoneticPr fontId="1" type="noConversion"/>
  </si>
  <si>
    <t>1,5N</t>
    <phoneticPr fontId="1" type="noConversion"/>
  </si>
  <si>
    <t>1T</t>
    <phoneticPr fontId="1" type="noConversion"/>
  </si>
  <si>
    <t>1N</t>
    <phoneticPr fontId="1" type="noConversion"/>
  </si>
  <si>
    <t>0,5T</t>
    <phoneticPr fontId="1" type="noConversion"/>
  </si>
  <si>
    <t>0,5N</t>
    <phoneticPr fontId="1" type="noConversion"/>
  </si>
  <si>
    <t>Spanform</t>
    <phoneticPr fontId="1" type="noConversion"/>
  </si>
  <si>
    <t>Messlänge or μm</t>
  </si>
  <si>
    <t>Fx</t>
    <phoneticPr fontId="1" type="noConversion"/>
  </si>
  <si>
    <t>Fy</t>
    <phoneticPr fontId="1" type="noConversion"/>
  </si>
  <si>
    <t>Fz</t>
    <phoneticPr fontId="1" type="noConversion"/>
  </si>
  <si>
    <t>?</t>
    <phoneticPr fontId="1" type="noConversion"/>
  </si>
  <si>
    <t>Vc</t>
    <phoneticPr fontId="1" type="noConversion"/>
  </si>
  <si>
    <t>T 2mm h=0.05</t>
    <phoneticPr fontId="1" type="noConversion"/>
  </si>
  <si>
    <t>T 2mm h=0.1</t>
    <phoneticPr fontId="1" type="noConversion"/>
  </si>
  <si>
    <t>Keilwinkel</t>
    <phoneticPr fontId="1" type="noConversion"/>
  </si>
  <si>
    <t>Spanwinkel</t>
    <phoneticPr fontId="1" type="noConversion"/>
  </si>
  <si>
    <t>Werkzeug</t>
    <phoneticPr fontId="1" type="noConversion"/>
  </si>
  <si>
    <t>N2mm</t>
    <phoneticPr fontId="1" type="noConversion"/>
  </si>
  <si>
    <t>T2mm</t>
    <phoneticPr fontId="1" type="noConversion"/>
  </si>
  <si>
    <t>Kantenradius  μm</t>
    <phoneticPr fontId="1" type="noConversion"/>
  </si>
  <si>
    <t>Spanflächenlänge   μm</t>
    <phoneticPr fontId="1" type="noConversion"/>
  </si>
  <si>
    <t>Fxmax</t>
    <phoneticPr fontId="1" type="noConversion"/>
  </si>
  <si>
    <t>Fx min</t>
    <phoneticPr fontId="1" type="noConversion"/>
  </si>
  <si>
    <t>Fymax</t>
    <phoneticPr fontId="1" type="noConversion"/>
  </si>
  <si>
    <t>Fymin</t>
    <phoneticPr fontId="1" type="noConversion"/>
  </si>
  <si>
    <t>Fzmax</t>
    <phoneticPr fontId="1" type="noConversion"/>
  </si>
  <si>
    <t>Fz min</t>
    <phoneticPr fontId="1" type="noConversion"/>
  </si>
  <si>
    <t>Schnittkraft max</t>
    <phoneticPr fontId="1" type="noConversion"/>
  </si>
  <si>
    <t>Schnittkraft min</t>
    <phoneticPr fontId="1" type="noConversion"/>
  </si>
  <si>
    <t>平方和开根</t>
  </si>
  <si>
    <t>V49</t>
  </si>
  <si>
    <t>M1</t>
  </si>
  <si>
    <t>Spanflächen-tiefe</t>
  </si>
  <si>
    <t>Spanflächen-länge mm</t>
  </si>
  <si>
    <t>Schnittkraft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</si>
</sst>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 applyFill="1" applyAlignment="1">
      <alignment wrapText="1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zh-CN" sz="1500" baseline="0"/>
              <a:t>Schnittkräfte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'Kräft '!$B$1</c:f>
              <c:strCache>
                <c:ptCount val="1"/>
                <c:pt idx="0">
                  <c:v>T 2mm h=0.05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'Kräft '!$A$2:$A$5</c:f>
              <c:numCache>
                <c:formatCode>General</c:formatCode>
                <c:ptCount val="4"/>
                <c:pt idx="0">
                  <c:v>38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'Kräft '!$B$2:$B$5</c:f>
              <c:numCache>
                <c:formatCode>0.000</c:formatCode>
                <c:ptCount val="4"/>
                <c:pt idx="0">
                  <c:v>454.08041525271318</c:v>
                </c:pt>
                <c:pt idx="1">
                  <c:v>468.26067341997384</c:v>
                </c:pt>
                <c:pt idx="2">
                  <c:v>456.28467001924474</c:v>
                </c:pt>
                <c:pt idx="3">
                  <c:v>434.90276530454969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5-420E-9232-592602DED18D}"/>
            </c:ext>
          </c:extLst>
        </c:ser>
        <c:ser>
          <c:idx val="2"/>
          <c:order val="1"/>
          <c:tx>
            <c:strRef>
              <c:f>'Kräft '!$C$1</c:f>
              <c:strCache>
                <c:ptCount val="1"/>
                <c:pt idx="0">
                  <c:v>T 2mm h=0.1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'Kräft '!$A$2:$A$5</c:f>
              <c:numCache>
                <c:formatCode>General</c:formatCode>
                <c:ptCount val="4"/>
                <c:pt idx="0">
                  <c:v>38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'Kräft '!$C$2:$C$5</c:f>
              <c:numCache>
                <c:formatCode>0.000</c:formatCode>
                <c:ptCount val="4"/>
                <c:pt idx="0">
                  <c:v>737.92956935198094</c:v>
                </c:pt>
                <c:pt idx="1">
                  <c:v>709.84412655113601</c:v>
                </c:pt>
                <c:pt idx="2">
                  <c:v>706.87939488966481</c:v>
                </c:pt>
                <c:pt idx="3">
                  <c:v>748.8250946079404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5-420E-9232-592602DE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89887"/>
        <c:axId val="326389471"/>
      </c:lineChart>
      <c:catAx>
        <c:axId val="3263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389471"/>
        <c:crosses val="autoZero"/>
        <c:auto val="1"/>
        <c:lblAlgn val="ctr"/>
        <c:lblOffset val="100"/>
        <c:noMultiLvlLbl val="0"/>
      </c:catAx>
      <c:valAx>
        <c:axId val="32638947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3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8</xdr:row>
      <xdr:rowOff>85725</xdr:rowOff>
    </xdr:from>
    <xdr:to>
      <xdr:col>10</xdr:col>
      <xdr:colOff>533400</xdr:colOff>
      <xdr:row>33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C59F84-4FE7-494B-8A8E-8E28C8AB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9BAD1AA-4242-42D2-A743-8A9931E511A4}" autoFormatId="16" applyNumberFormats="0" applyBorderFormats="0" applyFontFormats="0" applyPatternFormats="0" applyAlignmentFormats="0" applyWidthHeightFormats="0">
  <queryTableRefresh nextId="38" unboundColumnsRight="14">
    <queryTableFields count="25">
      <queryTableField id="1" name="Spanflächentiefe" tableColumnId="1"/>
      <queryTableField id="2" name="Spanflächenlänge" tableColumnId="2"/>
      <queryTableField id="3" name="Messlänge" tableColumnId="3"/>
      <queryTableField id="10" dataBound="0" tableColumnId="10"/>
      <queryTableField id="4" name="Keilwinkel" tableColumnId="4"/>
      <queryTableField id="12" dataBound="0" tableColumnId="12"/>
      <queryTableField id="5" name="Kantenradius" tableColumnId="5"/>
      <queryTableField id="6" name="h" tableColumnId="6"/>
      <queryTableField id="7" name="vc" tableColumnId="7"/>
      <queryTableField id="11" dataBound="0" tableColumnId="11"/>
      <queryTableField id="9" name="KSS" tableColumnId="9"/>
      <queryTableField id="28" dataBound="0" tableColumnId="25"/>
      <queryTableField id="13" dataBound="0" tableColumnId="13"/>
      <queryTableField id="31" dataBound="0" tableColumnId="17"/>
      <queryTableField id="32" dataBound="0" tableColumnId="18"/>
      <queryTableField id="14" dataBound="0" tableColumnId="14"/>
      <queryTableField id="33" dataBound="0" tableColumnId="20"/>
      <queryTableField id="34" dataBound="0" tableColumnId="21"/>
      <queryTableField id="15" dataBound="0" tableColumnId="15"/>
      <queryTableField id="35" dataBound="0" tableColumnId="22"/>
      <queryTableField id="36" dataBound="0" tableColumnId="23"/>
      <queryTableField id="29" dataBound="0" tableColumnId="8"/>
      <queryTableField id="30" dataBound="0" tableColumnId="16"/>
      <queryTableField id="37" dataBound="0" tableColumnId="24"/>
      <queryTableField id="19" dataBound="0" tableColumnId="19"/>
    </queryTableFields>
    <queryTableDeletedFields count="1">
      <deletedField name="γ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5C3B5-90B5-480A-B6B1-C3C0E9A6D669}" name="Tabelle1_2" displayName="Tabelle1_2" ref="A1:Y33" tableType="queryTable" totalsRowShown="0" headerRowDxfId="26" dataDxfId="25">
  <autoFilter ref="A1:Y33" xr:uid="{7F5AA92E-D84C-4FF3-A6CA-66ACC4AFAF34}">
    <filterColumn colId="7">
      <filters>
        <filter val="0,05"/>
      </filters>
    </filterColumn>
  </autoFilter>
  <sortState xmlns:xlrd2="http://schemas.microsoft.com/office/spreadsheetml/2017/richdata2" ref="A2:Y31">
    <sortCondition ref="J1:J31"/>
  </sortState>
  <tableColumns count="25">
    <tableColumn id="1" xr3:uid="{7CC60023-F7D7-4D9C-B94D-CCF4998EC1F5}" uniqueName="1" name="Spanflächen-tiefe" queryTableFieldId="1" dataDxfId="24"/>
    <tableColumn id="2" xr3:uid="{7CA7A574-28D6-44EC-B0B2-E722DA929069}" uniqueName="2" name="Spanflächen-länge mm" queryTableFieldId="2" dataDxfId="23"/>
    <tableColumn id="3" xr3:uid="{94F3E8A3-03D5-4577-96E6-8BA939C0E190}" uniqueName="3" name="Messlänge or μm" queryTableFieldId="3" dataDxfId="22"/>
    <tableColumn id="10" xr3:uid="{7F554A46-5F35-4AC7-A300-8C81F5225829}" uniqueName="10" name="Messlänge nach Radius μm" queryTableFieldId="10" dataDxfId="21"/>
    <tableColumn id="4" xr3:uid="{1462ADBF-035A-46A0-B3BD-48F946722165}" uniqueName="4" name="Keilwinkel β" queryTableFieldId="4" dataDxfId="20"/>
    <tableColumn id="12" xr3:uid="{1EDF4797-96C1-47C0-8ABA-A6DE29AED984}" uniqueName="12" name="Freiwinkel" queryTableFieldId="12" dataDxfId="19">
      <calculatedColumnFormula>90-E2</calculatedColumnFormula>
    </tableColumn>
    <tableColumn id="5" xr3:uid="{3ECA4F53-C52E-4CDC-AA79-9377DD608D71}" uniqueName="5" name="Kantenradius μm" queryTableFieldId="5" dataDxfId="18"/>
    <tableColumn id="6" xr3:uid="{15276417-6BBF-4996-B3A5-6624F2C1E719}" uniqueName="6" name="h" queryTableFieldId="6" dataDxfId="17"/>
    <tableColumn id="7" xr3:uid="{986F4A99-D4F1-4E68-9FC7-E6D91985F0BB}" uniqueName="7" name="vc" queryTableFieldId="7" dataDxfId="16"/>
    <tableColumn id="11" xr3:uid="{32D06454-6272-4AF0-B121-E8B085C3665F}" uniqueName="11" name="Versuch" queryTableFieldId="11" dataDxfId="15"/>
    <tableColumn id="9" xr3:uid="{CFF774BC-7A4A-4DA4-8F48-A6311DD531AE}" uniqueName="9" name="KSS" queryTableFieldId="9" dataDxfId="14"/>
    <tableColumn id="25" xr3:uid="{2554ED1B-5235-490F-A4A2-4AE72189C2EA}" uniqueName="25" name="M" queryTableFieldId="28" dataDxfId="13"/>
    <tableColumn id="13" xr3:uid="{0DB2C857-0FEF-44BE-87E5-E990C51D48A2}" uniqueName="13" name="Fx" queryTableFieldId="13" dataDxfId="12"/>
    <tableColumn id="17" xr3:uid="{3E976052-EC84-41F7-B756-42C6C1D77AD1}" uniqueName="17" name="Fxmax" queryTableFieldId="31" dataDxfId="11"/>
    <tableColumn id="18" xr3:uid="{A5A98A47-042C-47A3-8AB9-682C8BE0FD97}" uniqueName="18" name="Fx min" queryTableFieldId="32" dataDxfId="10"/>
    <tableColumn id="14" xr3:uid="{76EEF414-93E8-4296-BEB1-D503DB1C3709}" uniqueName="14" name="Fy" queryTableFieldId="14" dataDxfId="9"/>
    <tableColumn id="20" xr3:uid="{948F9EB2-013E-4780-985F-AFE5F621DCE8}" uniqueName="20" name="Fymax" queryTableFieldId="33" dataDxfId="8"/>
    <tableColumn id="21" xr3:uid="{423E51BD-B772-43C8-8A17-7FCD98A9B552}" uniqueName="21" name="Fymin" queryTableFieldId="34" dataDxfId="7"/>
    <tableColumn id="15" xr3:uid="{73467C7D-3856-4569-9BD9-9AD17A2A2B3F}" uniqueName="15" name="Fz" queryTableFieldId="15" dataDxfId="6"/>
    <tableColumn id="22" xr3:uid="{383D523E-2A72-4FCE-8CD4-4E8C27088EE9}" uniqueName="22" name="Fzmax" queryTableFieldId="35" dataDxfId="5"/>
    <tableColumn id="23" xr3:uid="{F3E21251-2F90-4F6F-BA46-93FA8326EA83}" uniqueName="23" name="Fz min" queryTableFieldId="36" dataDxfId="4"/>
    <tableColumn id="8" xr3:uid="{0B9F53A6-90CC-4D0E-8691-3F845349D3C1}" uniqueName="8" name="Schnittkraft" queryTableFieldId="29" dataDxfId="3">
      <calculatedColumnFormula>(Tabelle1_2[[#This Row],[Fx]]^2 +Tabelle1_2[[#This Row],[Fy]]^2 +Tabelle1_2[[#This Row],[Fz]]^2)^0.5</calculatedColumnFormula>
    </tableColumn>
    <tableColumn id="16" xr3:uid="{12BBFEDA-F460-4124-9C45-AF4AAEACEA81}" uniqueName="16" name="Schnittkraft max" queryTableFieldId="30" dataDxfId="2"/>
    <tableColumn id="24" xr3:uid="{39E5F201-EA35-42F9-9ED9-2B3C700FAB5F}" uniqueName="24" name="Schnittkraft min" queryTableFieldId="37" dataDxfId="1"/>
    <tableColumn id="19" xr3:uid="{B4A9A0D8-3527-427F-A0DA-B4D884C480C4}" uniqueName="19" name="Spanform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0D5A-5F90-4BF0-9133-7711CE575905}">
  <dimension ref="A1:F11"/>
  <sheetViews>
    <sheetView zoomScale="145" zoomScaleNormal="145" workbookViewId="0">
      <selection activeCell="E32" sqref="E32"/>
    </sheetView>
  </sheetViews>
  <sheetFormatPr defaultColWidth="11.46484375" defaultRowHeight="14.25"/>
  <sheetData>
    <row r="1" spans="1:6">
      <c r="A1" t="s">
        <v>24</v>
      </c>
      <c r="B1">
        <v>0.05</v>
      </c>
      <c r="C1">
        <v>0.1</v>
      </c>
      <c r="F1" t="s">
        <v>28</v>
      </c>
    </row>
    <row r="2" spans="1:6">
      <c r="A2">
        <v>37.5</v>
      </c>
      <c r="B2" t="s">
        <v>6</v>
      </c>
      <c r="C2" t="s">
        <v>7</v>
      </c>
      <c r="F2" t="s">
        <v>29</v>
      </c>
    </row>
    <row r="3" spans="1:6">
      <c r="A3">
        <v>50</v>
      </c>
      <c r="B3" t="s">
        <v>8</v>
      </c>
      <c r="C3" t="s">
        <v>9</v>
      </c>
      <c r="F3" t="s">
        <v>30</v>
      </c>
    </row>
    <row r="4" spans="1:6">
      <c r="A4">
        <v>75</v>
      </c>
      <c r="B4" t="s">
        <v>10</v>
      </c>
      <c r="C4" t="s">
        <v>11</v>
      </c>
      <c r="F4" t="s">
        <v>31</v>
      </c>
    </row>
    <row r="5" spans="1:6">
      <c r="A5">
        <v>100</v>
      </c>
      <c r="B5" t="s">
        <v>11</v>
      </c>
      <c r="C5" t="s">
        <v>12</v>
      </c>
      <c r="F5" t="s">
        <v>32</v>
      </c>
    </row>
    <row r="6" spans="1:6">
      <c r="F6" t="s">
        <v>33</v>
      </c>
    </row>
    <row r="7" spans="1:6">
      <c r="A7" t="s">
        <v>25</v>
      </c>
      <c r="B7">
        <v>0.05</v>
      </c>
      <c r="C7">
        <v>0.1</v>
      </c>
      <c r="F7" t="s">
        <v>34</v>
      </c>
    </row>
    <row r="8" spans="1:6">
      <c r="A8">
        <v>37.5</v>
      </c>
      <c r="B8" t="s">
        <v>26</v>
      </c>
      <c r="C8" t="s">
        <v>13</v>
      </c>
      <c r="F8" t="s">
        <v>35</v>
      </c>
    </row>
    <row r="9" spans="1:6">
      <c r="A9">
        <v>50</v>
      </c>
      <c r="B9" t="s">
        <v>14</v>
      </c>
      <c r="C9" t="s">
        <v>15</v>
      </c>
    </row>
    <row r="10" spans="1:6">
      <c r="A10">
        <v>75</v>
      </c>
      <c r="B10" t="s">
        <v>16</v>
      </c>
      <c r="C10" t="s">
        <v>17</v>
      </c>
    </row>
    <row r="11" spans="1:6">
      <c r="A11">
        <v>100</v>
      </c>
      <c r="B11" t="s">
        <v>18</v>
      </c>
      <c r="C11" t="s">
        <v>27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EC23-7D75-486F-BFE9-99A30F2833B6}">
  <dimension ref="A1:Y36"/>
  <sheetViews>
    <sheetView tabSelected="1" topLeftCell="E1" workbookViewId="0">
      <selection activeCell="W14" sqref="W14"/>
    </sheetView>
  </sheetViews>
  <sheetFormatPr defaultColWidth="11.46484375" defaultRowHeight="14.25"/>
  <cols>
    <col min="1" max="1" width="8.86328125" customWidth="1"/>
    <col min="2" max="2" width="12.46484375" customWidth="1"/>
    <col min="3" max="3" width="18.73046875" customWidth="1"/>
    <col min="4" max="4" width="23.59765625" customWidth="1"/>
    <col min="5" max="6" width="17.46484375" customWidth="1"/>
    <col min="7" max="7" width="16.59765625" customWidth="1"/>
    <col min="8" max="8" width="6.46484375" bestFit="1" customWidth="1"/>
    <col min="9" max="9" width="5.59765625" bestFit="1" customWidth="1"/>
    <col min="10" max="10" width="7.59765625" customWidth="1"/>
    <col min="11" max="11" width="7.265625" customWidth="1"/>
    <col min="12" max="12" width="3.73046875" customWidth="1"/>
    <col min="13" max="15" width="13.46484375" customWidth="1"/>
    <col min="16" max="18" width="12.73046875" customWidth="1"/>
    <col min="22" max="22" width="12.1328125" bestFit="1" customWidth="1"/>
    <col min="23" max="24" width="12.1328125" customWidth="1"/>
    <col min="25" max="25" width="11.73046875" customWidth="1"/>
  </cols>
  <sheetData>
    <row r="1" spans="1:25" ht="28.5">
      <c r="A1" s="1" t="s">
        <v>63</v>
      </c>
      <c r="B1" s="1" t="s">
        <v>64</v>
      </c>
      <c r="C1" s="1" t="s">
        <v>37</v>
      </c>
      <c r="D1" s="1" t="s">
        <v>4</v>
      </c>
      <c r="E1" s="1" t="s">
        <v>5</v>
      </c>
      <c r="F1" s="1" t="s">
        <v>19</v>
      </c>
      <c r="G1" s="1" t="s">
        <v>3</v>
      </c>
      <c r="H1" s="1" t="s">
        <v>1</v>
      </c>
      <c r="I1" s="1" t="s">
        <v>2</v>
      </c>
      <c r="J1" s="1" t="s">
        <v>20</v>
      </c>
      <c r="K1" s="1" t="s">
        <v>0</v>
      </c>
      <c r="L1" s="1" t="s">
        <v>23</v>
      </c>
      <c r="M1" s="1" t="s">
        <v>38</v>
      </c>
      <c r="N1" s="1" t="s">
        <v>52</v>
      </c>
      <c r="O1" s="1" t="s">
        <v>53</v>
      </c>
      <c r="P1" s="1" t="s">
        <v>39</v>
      </c>
      <c r="Q1" s="1" t="s">
        <v>54</v>
      </c>
      <c r="R1" s="1" t="s">
        <v>55</v>
      </c>
      <c r="S1" s="1" t="s">
        <v>40</v>
      </c>
      <c r="T1" s="1" t="s">
        <v>56</v>
      </c>
      <c r="U1" s="1" t="s">
        <v>57</v>
      </c>
      <c r="V1" s="1" t="s">
        <v>65</v>
      </c>
      <c r="W1" s="1" t="s">
        <v>58</v>
      </c>
      <c r="X1" s="1" t="s">
        <v>59</v>
      </c>
      <c r="Y1" s="1" t="s">
        <v>36</v>
      </c>
    </row>
    <row r="2" spans="1:25">
      <c r="A2" s="1" t="s">
        <v>21</v>
      </c>
      <c r="B2" s="1">
        <v>2</v>
      </c>
      <c r="C2" s="1">
        <v>1978</v>
      </c>
      <c r="D2" s="1">
        <v>1924</v>
      </c>
      <c r="E2" s="1">
        <v>83.058999999999997</v>
      </c>
      <c r="F2" s="1">
        <f t="shared" ref="F2:F33" si="0">90-E2</f>
        <v>6.9410000000000025</v>
      </c>
      <c r="G2" s="1">
        <v>34.409999999999997</v>
      </c>
      <c r="H2" s="1">
        <v>0.05</v>
      </c>
      <c r="I2" s="1">
        <v>38</v>
      </c>
      <c r="J2" s="1">
        <v>1</v>
      </c>
      <c r="K2" s="1">
        <v>0</v>
      </c>
      <c r="L2" s="1">
        <v>1</v>
      </c>
      <c r="M2" s="2">
        <v>282.61700000000002</v>
      </c>
      <c r="N2" s="2"/>
      <c r="O2" s="2"/>
      <c r="P2" s="2">
        <v>9.3160000000000007</v>
      </c>
      <c r="Q2" s="2"/>
      <c r="R2" s="2"/>
      <c r="S2" s="2">
        <v>350.83100000000002</v>
      </c>
      <c r="T2" s="2"/>
      <c r="U2" s="2"/>
      <c r="V2" s="4">
        <f>(Tabelle1_2[[#This Row],[Fx]]^2 +Tabelle1_2[[#This Row],[Fy]]^2 +Tabelle1_2[[#This Row],[Fz]]^2)^0.5</f>
        <v>450.60131724840755</v>
      </c>
      <c r="W2" s="4"/>
      <c r="X2" s="4"/>
      <c r="Y2" s="2">
        <v>6</v>
      </c>
    </row>
    <row r="3" spans="1:25">
      <c r="A3" s="2" t="s">
        <v>21</v>
      </c>
      <c r="B3" s="2">
        <v>2</v>
      </c>
      <c r="C3" s="2">
        <v>1978</v>
      </c>
      <c r="D3" s="2">
        <v>1924</v>
      </c>
      <c r="E3" s="2">
        <v>83.058999999999997</v>
      </c>
      <c r="F3" s="2">
        <f t="shared" si="0"/>
        <v>6.9410000000000025</v>
      </c>
      <c r="G3" s="2">
        <v>34.409999999999997</v>
      </c>
      <c r="H3" s="2">
        <v>0.05</v>
      </c>
      <c r="I3" s="2">
        <v>38</v>
      </c>
      <c r="J3" s="2">
        <v>1</v>
      </c>
      <c r="K3" s="2">
        <v>0</v>
      </c>
      <c r="L3" s="1">
        <v>2</v>
      </c>
      <c r="M3" s="2">
        <v>227.82599999999999</v>
      </c>
      <c r="N3" s="2"/>
      <c r="O3" s="2"/>
      <c r="P3" s="2">
        <v>4.1100000000000003</v>
      </c>
      <c r="Q3" s="2"/>
      <c r="R3" s="2"/>
      <c r="S3" s="2">
        <v>396.786</v>
      </c>
      <c r="T3" s="2"/>
      <c r="U3" s="2"/>
      <c r="V3" s="4">
        <f>(Tabelle1_2[[#This Row],[Fx]]^2 +Tabelle1_2[[#This Row],[Fy]]^2 +Tabelle1_2[[#This Row],[Fz]]^2)^0.5</f>
        <v>457.55951325701881</v>
      </c>
      <c r="W3" s="4"/>
      <c r="X3" s="4"/>
      <c r="Y3" s="2">
        <v>6</v>
      </c>
    </row>
    <row r="4" spans="1:25" hidden="1">
      <c r="A4" s="1" t="s">
        <v>21</v>
      </c>
      <c r="B4" s="1">
        <v>2</v>
      </c>
      <c r="C4" s="1">
        <v>1978</v>
      </c>
      <c r="D4" s="1">
        <v>1924</v>
      </c>
      <c r="E4" s="1">
        <v>83.058999999999997</v>
      </c>
      <c r="F4" s="1">
        <f t="shared" si="0"/>
        <v>6.9410000000000025</v>
      </c>
      <c r="G4" s="1">
        <v>34.409999999999997</v>
      </c>
      <c r="H4" s="1">
        <v>0.1</v>
      </c>
      <c r="I4" s="1">
        <v>38</v>
      </c>
      <c r="J4" s="1">
        <v>2</v>
      </c>
      <c r="K4" s="1">
        <v>0</v>
      </c>
      <c r="L4" s="1">
        <v>1</v>
      </c>
      <c r="M4" s="2">
        <v>329.59</v>
      </c>
      <c r="N4" s="2"/>
      <c r="O4" s="2"/>
      <c r="P4" s="2">
        <v>3.448</v>
      </c>
      <c r="Q4" s="2"/>
      <c r="R4" s="2"/>
      <c r="S4" s="2" t="s">
        <v>41</v>
      </c>
      <c r="T4" s="2"/>
      <c r="U4" s="2"/>
      <c r="V4" s="4" t="e">
        <f>(Tabelle1_2[[#This Row],[Fx]]^2 +Tabelle1_2[[#This Row],[Fy]]^2 +Tabelle1_2[[#This Row],[Fz]]^2)^0.5</f>
        <v>#VALUE!</v>
      </c>
      <c r="W4" s="4"/>
      <c r="X4" s="4"/>
      <c r="Y4" s="2">
        <v>2</v>
      </c>
    </row>
    <row r="5" spans="1:25" hidden="1">
      <c r="A5" s="2" t="s">
        <v>21</v>
      </c>
      <c r="B5" s="2">
        <v>2</v>
      </c>
      <c r="C5" s="2">
        <v>1978</v>
      </c>
      <c r="D5" s="2">
        <v>1924</v>
      </c>
      <c r="E5" s="2">
        <v>83.058999999999997</v>
      </c>
      <c r="F5" s="2">
        <f t="shared" si="0"/>
        <v>6.9410000000000025</v>
      </c>
      <c r="G5" s="2">
        <v>34.409999999999997</v>
      </c>
      <c r="H5" s="2">
        <v>0.1</v>
      </c>
      <c r="I5" s="2">
        <v>38</v>
      </c>
      <c r="J5" s="2">
        <v>2</v>
      </c>
      <c r="K5" s="2">
        <v>0</v>
      </c>
      <c r="L5" s="1">
        <v>2</v>
      </c>
      <c r="M5" s="3">
        <v>366.07799999999997</v>
      </c>
      <c r="N5" s="3"/>
      <c r="O5" s="3"/>
      <c r="P5" s="3">
        <v>3.5379999999999998</v>
      </c>
      <c r="Q5" s="3"/>
      <c r="R5" s="3"/>
      <c r="S5" s="3">
        <v>640.71400000000006</v>
      </c>
      <c r="T5" s="3"/>
      <c r="U5" s="3"/>
      <c r="V5" s="5">
        <f>(Tabelle1_2[[#This Row],[Fx]]^2 +Tabelle1_2[[#This Row],[Fy]]^2 +Tabelle1_2[[#This Row],[Fz]]^2)^0.5</f>
        <v>737.92956935198094</v>
      </c>
      <c r="W5" s="5"/>
      <c r="X5" s="5"/>
      <c r="Y5" s="2">
        <v>2</v>
      </c>
    </row>
    <row r="6" spans="1:25">
      <c r="A6" s="1" t="s">
        <v>21</v>
      </c>
      <c r="B6" s="1">
        <v>2</v>
      </c>
      <c r="C6" s="1">
        <v>1978</v>
      </c>
      <c r="D6" s="1">
        <v>1924</v>
      </c>
      <c r="E6" s="1">
        <v>83.058999999999997</v>
      </c>
      <c r="F6" s="1">
        <f t="shared" si="0"/>
        <v>6.9410000000000025</v>
      </c>
      <c r="G6" s="1">
        <v>34.409999999999997</v>
      </c>
      <c r="H6" s="1">
        <v>0.05</v>
      </c>
      <c r="I6" s="1">
        <v>50</v>
      </c>
      <c r="J6" s="1">
        <v>3</v>
      </c>
      <c r="K6" s="1">
        <v>0</v>
      </c>
      <c r="L6" s="1">
        <v>1</v>
      </c>
      <c r="M6" s="3">
        <v>293.84500000000003</v>
      </c>
      <c r="N6" s="3"/>
      <c r="O6" s="3"/>
      <c r="P6" s="3">
        <v>1.44</v>
      </c>
      <c r="Q6" s="3"/>
      <c r="R6" s="3"/>
      <c r="S6" s="3">
        <v>353.42099999999999</v>
      </c>
      <c r="T6" s="3"/>
      <c r="U6" s="3"/>
      <c r="V6" s="5">
        <f>(Tabelle1_2[[#This Row],[Fx]]^2 +Tabelle1_2[[#This Row],[Fy]]^2 +Tabelle1_2[[#This Row],[Fz]]^2)^0.5</f>
        <v>459.6230638969285</v>
      </c>
      <c r="W6" s="5"/>
      <c r="X6" s="5"/>
      <c r="Y6" s="2">
        <v>6</v>
      </c>
    </row>
    <row r="7" spans="1:25">
      <c r="A7" s="2" t="s">
        <v>21</v>
      </c>
      <c r="B7" s="2">
        <v>2</v>
      </c>
      <c r="C7" s="2">
        <v>1978</v>
      </c>
      <c r="D7" s="2">
        <v>1924</v>
      </c>
      <c r="E7" s="2">
        <v>83.058999999999997</v>
      </c>
      <c r="F7" s="2">
        <f t="shared" si="0"/>
        <v>6.9410000000000025</v>
      </c>
      <c r="G7" s="2">
        <v>34.409999999999997</v>
      </c>
      <c r="H7" s="2">
        <v>0.05</v>
      </c>
      <c r="I7" s="2">
        <v>50</v>
      </c>
      <c r="J7" s="2">
        <v>3</v>
      </c>
      <c r="K7" s="2">
        <v>0</v>
      </c>
      <c r="L7" s="1">
        <v>2</v>
      </c>
      <c r="M7" s="2">
        <v>301.12</v>
      </c>
      <c r="N7" s="2"/>
      <c r="O7" s="2"/>
      <c r="P7" s="2">
        <v>1.2250000000000001</v>
      </c>
      <c r="Q7" s="2"/>
      <c r="R7" s="2"/>
      <c r="S7" s="2">
        <v>369.80700000000002</v>
      </c>
      <c r="T7" s="2"/>
      <c r="U7" s="2"/>
      <c r="V7" s="4">
        <f>(Tabelle1_2[[#This Row],[Fx]]^2 +Tabelle1_2[[#This Row],[Fy]]^2 +Tabelle1_2[[#This Row],[Fz]]^2)^0.5</f>
        <v>476.89828294301918</v>
      </c>
      <c r="W7" s="4"/>
      <c r="X7" s="4"/>
      <c r="Y7" s="2">
        <v>6</v>
      </c>
    </row>
    <row r="8" spans="1:25" hidden="1">
      <c r="A8" s="1" t="s">
        <v>21</v>
      </c>
      <c r="B8" s="1">
        <v>2</v>
      </c>
      <c r="C8" s="1">
        <v>1978</v>
      </c>
      <c r="D8" s="1">
        <v>1924</v>
      </c>
      <c r="E8" s="1">
        <v>83.058999999999997</v>
      </c>
      <c r="F8" s="1">
        <f t="shared" si="0"/>
        <v>6.9410000000000025</v>
      </c>
      <c r="G8" s="1">
        <v>34.409999999999997</v>
      </c>
      <c r="H8" s="1">
        <v>0.1</v>
      </c>
      <c r="I8" s="1">
        <v>50</v>
      </c>
      <c r="J8" s="1">
        <v>4</v>
      </c>
      <c r="K8" s="1">
        <v>0</v>
      </c>
      <c r="L8" s="1">
        <v>1</v>
      </c>
      <c r="M8" s="2">
        <v>348.55500000000001</v>
      </c>
      <c r="N8" s="2"/>
      <c r="O8" s="2"/>
      <c r="P8" s="2">
        <v>2.7360000000000002</v>
      </c>
      <c r="Q8" s="2"/>
      <c r="R8" s="2"/>
      <c r="S8" s="2">
        <v>610.09299999999996</v>
      </c>
      <c r="T8" s="2"/>
      <c r="U8" s="2"/>
      <c r="V8" s="4">
        <f>(Tabelle1_2[[#This Row],[Fx]]^2 +Tabelle1_2[[#This Row],[Fy]]^2 +Tabelle1_2[[#This Row],[Fz]]^2)^0.5</f>
        <v>702.64610037343834</v>
      </c>
      <c r="W8" s="4"/>
      <c r="X8" s="4"/>
      <c r="Y8" s="2">
        <v>2</v>
      </c>
    </row>
    <row r="9" spans="1:25" hidden="1">
      <c r="A9" s="2" t="s">
        <v>21</v>
      </c>
      <c r="B9" s="2">
        <v>2</v>
      </c>
      <c r="C9" s="2">
        <v>1978</v>
      </c>
      <c r="D9" s="2">
        <v>1924</v>
      </c>
      <c r="E9" s="2">
        <v>83.058999999999997</v>
      </c>
      <c r="F9" s="2">
        <f t="shared" si="0"/>
        <v>6.9410000000000025</v>
      </c>
      <c r="G9" s="2">
        <v>34.409999999999997</v>
      </c>
      <c r="H9" s="2">
        <v>0.1</v>
      </c>
      <c r="I9" s="2">
        <v>50</v>
      </c>
      <c r="J9" s="2">
        <v>4</v>
      </c>
      <c r="K9" s="2">
        <v>0</v>
      </c>
      <c r="L9" s="1">
        <v>2</v>
      </c>
      <c r="M9" s="2">
        <v>354.185</v>
      </c>
      <c r="N9" s="2"/>
      <c r="O9" s="2"/>
      <c r="P9" s="2">
        <v>1.599</v>
      </c>
      <c r="Q9" s="2"/>
      <c r="R9" s="2"/>
      <c r="S9" s="2">
        <v>623.45799999999997</v>
      </c>
      <c r="T9" s="2"/>
      <c r="U9" s="2"/>
      <c r="V9" s="4">
        <f>(Tabelle1_2[[#This Row],[Fx]]^2 +Tabelle1_2[[#This Row],[Fy]]^2 +Tabelle1_2[[#This Row],[Fz]]^2)^0.5</f>
        <v>717.04215272883368</v>
      </c>
      <c r="W9" s="4"/>
      <c r="X9" s="4"/>
      <c r="Y9" s="2">
        <v>2</v>
      </c>
    </row>
    <row r="10" spans="1:25">
      <c r="A10" s="1" t="s">
        <v>21</v>
      </c>
      <c r="B10" s="1">
        <v>2</v>
      </c>
      <c r="C10" s="1">
        <v>1978</v>
      </c>
      <c r="D10" s="1">
        <v>1924</v>
      </c>
      <c r="E10" s="1">
        <v>83.058999999999997</v>
      </c>
      <c r="F10" s="1">
        <f t="shared" si="0"/>
        <v>6.9410000000000025</v>
      </c>
      <c r="G10" s="1">
        <v>34.409999999999997</v>
      </c>
      <c r="H10" s="1">
        <v>0.05</v>
      </c>
      <c r="I10" s="1">
        <v>75</v>
      </c>
      <c r="J10" s="1">
        <v>5</v>
      </c>
      <c r="K10" s="1">
        <v>0</v>
      </c>
      <c r="L10" s="1">
        <v>1</v>
      </c>
      <c r="M10" s="2">
        <v>286.30200000000002</v>
      </c>
      <c r="N10" s="2"/>
      <c r="O10" s="2"/>
      <c r="P10" s="2">
        <v>0.92</v>
      </c>
      <c r="Q10" s="2"/>
      <c r="R10" s="2"/>
      <c r="S10" s="2">
        <v>361.26400000000001</v>
      </c>
      <c r="T10" s="2"/>
      <c r="U10" s="2"/>
      <c r="V10" s="4">
        <f>(Tabelle1_2[[#This Row],[Fx]]^2 +Tabelle1_2[[#This Row],[Fy]]^2 +Tabelle1_2[[#This Row],[Fz]]^2)^0.5</f>
        <v>460.95700374329925</v>
      </c>
      <c r="W10" s="4"/>
      <c r="X10" s="4"/>
      <c r="Y10" s="2">
        <v>6</v>
      </c>
    </row>
    <row r="11" spans="1:25">
      <c r="A11" s="2" t="s">
        <v>21</v>
      </c>
      <c r="B11" s="2">
        <v>2</v>
      </c>
      <c r="C11" s="2">
        <v>1978</v>
      </c>
      <c r="D11" s="2">
        <v>1924</v>
      </c>
      <c r="E11" s="2">
        <v>83.058999999999997</v>
      </c>
      <c r="F11" s="2">
        <f t="shared" si="0"/>
        <v>6.9410000000000025</v>
      </c>
      <c r="G11" s="2">
        <v>34.409999999999997</v>
      </c>
      <c r="H11" s="2">
        <v>0.05</v>
      </c>
      <c r="I11" s="2">
        <v>75</v>
      </c>
      <c r="J11" s="2">
        <v>5</v>
      </c>
      <c r="K11" s="2">
        <v>0</v>
      </c>
      <c r="L11" s="1">
        <v>2</v>
      </c>
      <c r="M11" s="2">
        <v>273.21300000000002</v>
      </c>
      <c r="N11" s="2"/>
      <c r="O11" s="2"/>
      <c r="P11" s="2">
        <v>0.71699999999999997</v>
      </c>
      <c r="Q11" s="2"/>
      <c r="R11" s="2"/>
      <c r="S11" s="2">
        <v>359.59399999999999</v>
      </c>
      <c r="T11" s="2"/>
      <c r="U11" s="2"/>
      <c r="V11" s="4">
        <f>(Tabelle1_2[[#This Row],[Fx]]^2 +Tabelle1_2[[#This Row],[Fy]]^2 +Tabelle1_2[[#This Row],[Fz]]^2)^0.5</f>
        <v>451.61233629519023</v>
      </c>
      <c r="W11" s="4"/>
      <c r="X11" s="4"/>
      <c r="Y11" s="2">
        <v>6</v>
      </c>
    </row>
    <row r="12" spans="1:25" hidden="1">
      <c r="A12" s="1" t="s">
        <v>21</v>
      </c>
      <c r="B12" s="1">
        <v>2</v>
      </c>
      <c r="C12" s="1">
        <v>1978</v>
      </c>
      <c r="D12" s="1">
        <v>1924</v>
      </c>
      <c r="E12" s="1">
        <v>83.058999999999997</v>
      </c>
      <c r="F12" s="1">
        <f t="shared" si="0"/>
        <v>6.9410000000000025</v>
      </c>
      <c r="G12" s="1">
        <v>34.409999999999997</v>
      </c>
      <c r="H12" s="1">
        <v>0.1</v>
      </c>
      <c r="I12" s="1">
        <v>75</v>
      </c>
      <c r="J12" s="1">
        <v>6</v>
      </c>
      <c r="K12" s="1">
        <v>0</v>
      </c>
      <c r="L12" s="1">
        <v>1</v>
      </c>
      <c r="M12" s="2">
        <v>342.65</v>
      </c>
      <c r="N12" s="2"/>
      <c r="O12" s="2"/>
      <c r="P12" s="2">
        <v>3.03</v>
      </c>
      <c r="Q12" s="2"/>
      <c r="R12" s="2"/>
      <c r="S12" s="2">
        <v>605.51199999999994</v>
      </c>
      <c r="T12" s="2"/>
      <c r="U12" s="2"/>
      <c r="V12" s="4">
        <f>(Tabelle1_2[[#This Row],[Fx]]^2 +Tabelle1_2[[#This Row],[Fy]]^2 +Tabelle1_2[[#This Row],[Fz]]^2)^0.5</f>
        <v>695.74635144138551</v>
      </c>
      <c r="W12" s="4"/>
      <c r="X12" s="4"/>
      <c r="Y12" s="2">
        <v>2</v>
      </c>
    </row>
    <row r="13" spans="1:25" hidden="1">
      <c r="A13" s="2" t="s">
        <v>21</v>
      </c>
      <c r="B13" s="2">
        <v>2</v>
      </c>
      <c r="C13" s="2">
        <v>1978</v>
      </c>
      <c r="D13" s="2">
        <v>1924</v>
      </c>
      <c r="E13" s="2">
        <v>83.058999999999997</v>
      </c>
      <c r="F13" s="2">
        <f t="shared" si="0"/>
        <v>6.9410000000000025</v>
      </c>
      <c r="G13" s="2">
        <v>34.409999999999997</v>
      </c>
      <c r="H13" s="2">
        <v>0.1</v>
      </c>
      <c r="I13" s="2">
        <v>75</v>
      </c>
      <c r="J13" s="2">
        <v>6</v>
      </c>
      <c r="K13" s="2">
        <v>0</v>
      </c>
      <c r="L13" s="1">
        <v>2</v>
      </c>
      <c r="M13" s="2">
        <v>357.298</v>
      </c>
      <c r="N13" s="2"/>
      <c r="O13" s="2"/>
      <c r="P13" s="2">
        <v>3.552</v>
      </c>
      <c r="Q13" s="2"/>
      <c r="R13" s="2"/>
      <c r="S13" s="2">
        <v>622.79</v>
      </c>
      <c r="T13" s="2"/>
      <c r="U13" s="2"/>
      <c r="V13" s="4">
        <f>(Tabelle1_2[[#This Row],[Fx]]^2 +Tabelle1_2[[#This Row],[Fy]]^2 +Tabelle1_2[[#This Row],[Fz]]^2)^0.5</f>
        <v>718.0124383379441</v>
      </c>
      <c r="W13" s="4"/>
      <c r="X13" s="4"/>
      <c r="Y13" s="2">
        <v>2</v>
      </c>
    </row>
    <row r="14" spans="1:25">
      <c r="A14" s="1" t="s">
        <v>21</v>
      </c>
      <c r="B14" s="1">
        <v>2</v>
      </c>
      <c r="C14" s="1">
        <v>1978</v>
      </c>
      <c r="D14" s="1">
        <v>1924</v>
      </c>
      <c r="E14" s="1">
        <v>83.058999999999997</v>
      </c>
      <c r="F14" s="1">
        <f t="shared" si="0"/>
        <v>6.9410000000000025</v>
      </c>
      <c r="G14" s="1">
        <v>34.409999999999997</v>
      </c>
      <c r="H14" s="1">
        <v>0.05</v>
      </c>
      <c r="I14" s="1">
        <v>100</v>
      </c>
      <c r="J14" s="1">
        <v>7</v>
      </c>
      <c r="K14" s="1">
        <v>0</v>
      </c>
      <c r="L14" s="1">
        <v>1</v>
      </c>
      <c r="M14" s="2">
        <v>270.935</v>
      </c>
      <c r="N14" s="2"/>
      <c r="O14" s="2"/>
      <c r="P14" s="2">
        <v>1.1859999999999999</v>
      </c>
      <c r="Q14" s="2"/>
      <c r="R14" s="2"/>
      <c r="S14" s="2">
        <v>356.44</v>
      </c>
      <c r="T14" s="2"/>
      <c r="U14" s="2"/>
      <c r="V14" s="4">
        <f>(Tabelle1_2[[#This Row],[Fx]]^2 +Tabelle1_2[[#This Row],[Fy]]^2 +Tabelle1_2[[#This Row],[Fz]]^2)^0.5</f>
        <v>447.72385956189555</v>
      </c>
      <c r="W14" s="4"/>
      <c r="X14" s="4"/>
      <c r="Y14" s="2">
        <v>6</v>
      </c>
    </row>
    <row r="15" spans="1:25">
      <c r="A15" s="2" t="s">
        <v>21</v>
      </c>
      <c r="B15" s="2">
        <v>2</v>
      </c>
      <c r="C15" s="2">
        <v>1978</v>
      </c>
      <c r="D15" s="2">
        <v>1924</v>
      </c>
      <c r="E15" s="2">
        <v>83.058999999999997</v>
      </c>
      <c r="F15" s="2">
        <f t="shared" si="0"/>
        <v>6.9410000000000025</v>
      </c>
      <c r="G15" s="2">
        <v>34.409999999999997</v>
      </c>
      <c r="H15" s="2">
        <v>0.05</v>
      </c>
      <c r="I15" s="2">
        <v>100</v>
      </c>
      <c r="J15" s="2">
        <v>7</v>
      </c>
      <c r="K15" s="2">
        <v>0</v>
      </c>
      <c r="L15" s="1">
        <v>2</v>
      </c>
      <c r="M15" s="2">
        <v>268.42700000000002</v>
      </c>
      <c r="N15" s="2"/>
      <c r="O15" s="2"/>
      <c r="P15" s="2">
        <v>0.70799999999999996</v>
      </c>
      <c r="Q15" s="2"/>
      <c r="R15" s="2"/>
      <c r="S15" s="2">
        <v>325.72899999999998</v>
      </c>
      <c r="T15" s="2"/>
      <c r="U15" s="2"/>
      <c r="V15" s="4">
        <f>(Tabelle1_2[[#This Row],[Fx]]^2 +Tabelle1_2[[#This Row],[Fy]]^2 +Tabelle1_2[[#This Row],[Fz]]^2)^0.5</f>
        <v>422.08167104720383</v>
      </c>
      <c r="W15" s="4"/>
      <c r="X15" s="4"/>
      <c r="Y15" s="2">
        <v>6</v>
      </c>
    </row>
    <row r="16" spans="1:25" hidden="1">
      <c r="A16" s="1" t="s">
        <v>21</v>
      </c>
      <c r="B16" s="1">
        <v>2</v>
      </c>
      <c r="C16" s="1">
        <v>1978</v>
      </c>
      <c r="D16" s="1">
        <v>1924</v>
      </c>
      <c r="E16" s="1">
        <v>83.058999999999997</v>
      </c>
      <c r="F16" s="1">
        <f t="shared" si="0"/>
        <v>6.9410000000000025</v>
      </c>
      <c r="G16" s="1">
        <v>34.409999999999997</v>
      </c>
      <c r="H16" s="1">
        <v>0.1</v>
      </c>
      <c r="I16" s="1">
        <v>100</v>
      </c>
      <c r="J16" s="1">
        <v>8</v>
      </c>
      <c r="K16" s="1">
        <v>0</v>
      </c>
      <c r="L16" s="1">
        <v>1</v>
      </c>
      <c r="M16" s="2">
        <v>383.61200000000002</v>
      </c>
      <c r="N16" s="2"/>
      <c r="O16" s="2"/>
      <c r="P16" s="2">
        <v>3.8170000000000002</v>
      </c>
      <c r="Q16" s="2"/>
      <c r="R16" s="2"/>
      <c r="S16" s="2">
        <v>626.39800000000002</v>
      </c>
      <c r="T16" s="2"/>
      <c r="U16" s="2"/>
      <c r="V16" s="4">
        <f>(Tabelle1_2[[#This Row],[Fx]]^2 +Tabelle1_2[[#This Row],[Fy]]^2 +Tabelle1_2[[#This Row],[Fz]]^2)^0.5</f>
        <v>734.53876033671634</v>
      </c>
      <c r="W16" s="4"/>
      <c r="X16" s="4"/>
      <c r="Y16" s="2">
        <v>2</v>
      </c>
    </row>
    <row r="17" spans="1:25" hidden="1">
      <c r="A17" s="2" t="s">
        <v>21</v>
      </c>
      <c r="B17" s="2">
        <v>2</v>
      </c>
      <c r="C17" s="2">
        <v>1978</v>
      </c>
      <c r="D17" s="2">
        <v>1924</v>
      </c>
      <c r="E17" s="2">
        <v>83.058999999999997</v>
      </c>
      <c r="F17" s="2">
        <f t="shared" si="0"/>
        <v>6.9410000000000025</v>
      </c>
      <c r="G17" s="2">
        <v>34.409999999999997</v>
      </c>
      <c r="H17" s="2">
        <v>0.1</v>
      </c>
      <c r="I17" s="2">
        <v>100</v>
      </c>
      <c r="J17" s="2">
        <v>8</v>
      </c>
      <c r="K17" s="2">
        <v>0</v>
      </c>
      <c r="L17" s="1">
        <v>2</v>
      </c>
      <c r="M17" s="2">
        <v>407.00200000000001</v>
      </c>
      <c r="N17" s="2"/>
      <c r="O17" s="2"/>
      <c r="P17" s="2">
        <v>4.109</v>
      </c>
      <c r="Q17" s="2"/>
      <c r="R17" s="2"/>
      <c r="S17" s="2">
        <v>645.50099999999998</v>
      </c>
      <c r="T17" s="2"/>
      <c r="U17" s="2"/>
      <c r="V17" s="4">
        <f>(Tabelle1_2[[#This Row],[Fx]]^2 +Tabelle1_2[[#This Row],[Fy]]^2 +Tabelle1_2[[#This Row],[Fz]]^2)^0.5</f>
        <v>763.11142887916435</v>
      </c>
      <c r="W17" s="4"/>
      <c r="X17" s="4"/>
      <c r="Y17" s="2">
        <v>2</v>
      </c>
    </row>
    <row r="18" spans="1:25">
      <c r="A18" s="1" t="s">
        <v>22</v>
      </c>
      <c r="B18" s="1">
        <v>2</v>
      </c>
      <c r="C18" s="1">
        <v>1971</v>
      </c>
      <c r="D18" s="1">
        <v>1921</v>
      </c>
      <c r="E18" s="1">
        <v>82.915999999999997</v>
      </c>
      <c r="F18" s="1">
        <f t="shared" si="0"/>
        <v>7.0840000000000032</v>
      </c>
      <c r="G18" s="1">
        <v>36.116</v>
      </c>
      <c r="H18" s="1">
        <v>0.05</v>
      </c>
      <c r="I18" s="1">
        <v>37.5</v>
      </c>
      <c r="J18" s="1">
        <v>9</v>
      </c>
      <c r="K18" s="1">
        <v>1</v>
      </c>
      <c r="L18" s="1">
        <v>1</v>
      </c>
      <c r="M18" s="2"/>
      <c r="N18" s="2"/>
      <c r="O18" s="2"/>
      <c r="P18" s="2"/>
      <c r="Q18" s="2"/>
      <c r="R18" s="2"/>
      <c r="S18" s="2"/>
      <c r="T18" s="2"/>
      <c r="U18" s="2"/>
      <c r="V18" s="2">
        <f>(Tabelle1_2[[#This Row],[Fx]]^2 +Tabelle1_2[[#This Row],[Fy]]^2 +Tabelle1_2[[#This Row],[Fz]]^2)^0.5</f>
        <v>0</v>
      </c>
      <c r="W18" s="2"/>
      <c r="X18" s="2"/>
      <c r="Y18" s="2">
        <v>7</v>
      </c>
    </row>
    <row r="19" spans="1:25">
      <c r="A19" s="2" t="s">
        <v>22</v>
      </c>
      <c r="B19" s="2">
        <v>2</v>
      </c>
      <c r="C19" s="2">
        <v>1971</v>
      </c>
      <c r="D19" s="2">
        <v>1921</v>
      </c>
      <c r="E19" s="2">
        <v>82.915999999999997</v>
      </c>
      <c r="F19" s="2">
        <f t="shared" si="0"/>
        <v>7.0840000000000032</v>
      </c>
      <c r="G19" s="2">
        <v>36.116</v>
      </c>
      <c r="H19" s="2">
        <v>0.05</v>
      </c>
      <c r="I19" s="2">
        <v>37.5</v>
      </c>
      <c r="J19" s="2">
        <v>9</v>
      </c>
      <c r="K19" s="2">
        <v>1</v>
      </c>
      <c r="L19" s="1">
        <v>2</v>
      </c>
      <c r="M19" s="2"/>
      <c r="N19" s="2"/>
      <c r="O19" s="2"/>
      <c r="P19" s="2"/>
      <c r="Q19" s="2"/>
      <c r="R19" s="2"/>
      <c r="S19" s="2"/>
      <c r="T19" s="2"/>
      <c r="U19" s="2"/>
      <c r="V19" s="2">
        <f>(Tabelle1_2[[#This Row],[Fx]]^2 +Tabelle1_2[[#This Row],[Fy]]^2 +Tabelle1_2[[#This Row],[Fz]]^2)^0.5</f>
        <v>0</v>
      </c>
      <c r="W19" s="2"/>
      <c r="X19" s="2"/>
      <c r="Y19" s="2">
        <v>7</v>
      </c>
    </row>
    <row r="20" spans="1:25" hidden="1">
      <c r="A20" s="1" t="s">
        <v>22</v>
      </c>
      <c r="B20" s="1">
        <v>2</v>
      </c>
      <c r="C20" s="1">
        <v>1971</v>
      </c>
      <c r="D20" s="1">
        <v>1921</v>
      </c>
      <c r="E20" s="1">
        <v>82.915999999999997</v>
      </c>
      <c r="F20" s="1">
        <f t="shared" si="0"/>
        <v>7.0840000000000032</v>
      </c>
      <c r="G20" s="1">
        <v>36.116</v>
      </c>
      <c r="H20" s="1">
        <v>0.1</v>
      </c>
      <c r="I20" s="1">
        <v>37.5</v>
      </c>
      <c r="J20" s="1">
        <v>10</v>
      </c>
      <c r="K20" s="1">
        <v>1</v>
      </c>
      <c r="L20" s="1">
        <v>1</v>
      </c>
      <c r="M20" s="2"/>
      <c r="N20" s="2"/>
      <c r="O20" s="2"/>
      <c r="P20" s="2"/>
      <c r="Q20" s="2"/>
      <c r="R20" s="2"/>
      <c r="S20" s="2"/>
      <c r="T20" s="2"/>
      <c r="U20" s="2"/>
      <c r="V20" s="2">
        <f>(Tabelle1_2[[#This Row],[Fx]]^2 +Tabelle1_2[[#This Row],[Fy]]^2 +Tabelle1_2[[#This Row],[Fz]]^2)^0.5</f>
        <v>0</v>
      </c>
      <c r="W20" s="2"/>
      <c r="X20" s="2"/>
      <c r="Y20" s="2">
        <v>3</v>
      </c>
    </row>
    <row r="21" spans="1:25" hidden="1">
      <c r="A21" s="2" t="s">
        <v>22</v>
      </c>
      <c r="B21" s="2">
        <v>2</v>
      </c>
      <c r="C21" s="2">
        <v>1971</v>
      </c>
      <c r="D21" s="2">
        <v>1921</v>
      </c>
      <c r="E21" s="2">
        <v>82.915999999999997</v>
      </c>
      <c r="F21" s="2">
        <f t="shared" si="0"/>
        <v>7.0840000000000032</v>
      </c>
      <c r="G21" s="2">
        <v>36.116</v>
      </c>
      <c r="H21" s="2">
        <v>0.1</v>
      </c>
      <c r="I21" s="2">
        <v>37.5</v>
      </c>
      <c r="J21" s="2">
        <v>10</v>
      </c>
      <c r="K21" s="2">
        <v>1</v>
      </c>
      <c r="L21" s="1">
        <v>2</v>
      </c>
      <c r="M21" s="2"/>
      <c r="N21" s="2"/>
      <c r="O21" s="2"/>
      <c r="P21" s="2"/>
      <c r="Q21" s="2"/>
      <c r="R21" s="2"/>
      <c r="S21" s="2"/>
      <c r="T21" s="2"/>
      <c r="U21" s="2"/>
      <c r="V21" s="2">
        <f>(Tabelle1_2[[#This Row],[Fx]]^2 +Tabelle1_2[[#This Row],[Fy]]^2 +Tabelle1_2[[#This Row],[Fz]]^2)^0.5</f>
        <v>0</v>
      </c>
      <c r="W21" s="2"/>
      <c r="X21" s="2"/>
      <c r="Y21" s="2">
        <v>3</v>
      </c>
    </row>
    <row r="22" spans="1:25">
      <c r="A22" s="1" t="s">
        <v>22</v>
      </c>
      <c r="B22" s="1">
        <v>2</v>
      </c>
      <c r="C22" s="1">
        <v>1971</v>
      </c>
      <c r="D22" s="1">
        <v>1921</v>
      </c>
      <c r="E22" s="1">
        <v>82.915999999999997</v>
      </c>
      <c r="F22" s="1">
        <f t="shared" si="0"/>
        <v>7.0840000000000032</v>
      </c>
      <c r="G22" s="1">
        <v>36.116</v>
      </c>
      <c r="H22" s="1">
        <v>0.05</v>
      </c>
      <c r="I22" s="1">
        <v>50</v>
      </c>
      <c r="J22" s="1">
        <v>11</v>
      </c>
      <c r="K22" s="1">
        <v>1</v>
      </c>
      <c r="L22" s="1">
        <v>1</v>
      </c>
      <c r="M22" s="2"/>
      <c r="N22" s="2"/>
      <c r="O22" s="2"/>
      <c r="P22" s="2"/>
      <c r="Q22" s="2"/>
      <c r="R22" s="2"/>
      <c r="S22" s="2"/>
      <c r="T22" s="2"/>
      <c r="U22" s="2"/>
      <c r="V22" s="2">
        <f>(Tabelle1_2[[#This Row],[Fx]]^2 +Tabelle1_2[[#This Row],[Fy]]^2 +Tabelle1_2[[#This Row],[Fz]]^2)^0.5</f>
        <v>0</v>
      </c>
      <c r="W22" s="2"/>
      <c r="X22" s="2"/>
      <c r="Y22" s="2">
        <v>6</v>
      </c>
    </row>
    <row r="23" spans="1:25">
      <c r="A23" s="2" t="s">
        <v>22</v>
      </c>
      <c r="B23" s="2">
        <v>2</v>
      </c>
      <c r="C23" s="2">
        <v>1971</v>
      </c>
      <c r="D23" s="2">
        <v>1921</v>
      </c>
      <c r="E23" s="2">
        <v>82.915999999999997</v>
      </c>
      <c r="F23" s="2">
        <f t="shared" si="0"/>
        <v>7.0840000000000032</v>
      </c>
      <c r="G23" s="2">
        <v>36.116</v>
      </c>
      <c r="H23" s="2">
        <v>0.05</v>
      </c>
      <c r="I23" s="2">
        <v>50</v>
      </c>
      <c r="J23" s="2">
        <v>11</v>
      </c>
      <c r="K23" s="2">
        <v>1</v>
      </c>
      <c r="L23" s="1">
        <v>2</v>
      </c>
      <c r="M23" s="2"/>
      <c r="N23" s="2"/>
      <c r="O23" s="2"/>
      <c r="P23" s="2"/>
      <c r="Q23" s="2"/>
      <c r="R23" s="2"/>
      <c r="S23" s="2"/>
      <c r="T23" s="2"/>
      <c r="U23" s="2"/>
      <c r="V23" s="2">
        <f>(Tabelle1_2[[#This Row],[Fx]]^2 +Tabelle1_2[[#This Row],[Fy]]^2 +Tabelle1_2[[#This Row],[Fz]]^2)^0.5</f>
        <v>0</v>
      </c>
      <c r="W23" s="2"/>
      <c r="X23" s="2"/>
      <c r="Y23" s="2">
        <v>6</v>
      </c>
    </row>
    <row r="24" spans="1:25" hidden="1">
      <c r="A24" s="1" t="s">
        <v>22</v>
      </c>
      <c r="B24" s="1">
        <v>2</v>
      </c>
      <c r="C24" s="1">
        <v>1971</v>
      </c>
      <c r="D24" s="1">
        <v>1921</v>
      </c>
      <c r="E24" s="1">
        <v>82.915999999999997</v>
      </c>
      <c r="F24" s="1">
        <f t="shared" si="0"/>
        <v>7.0840000000000032</v>
      </c>
      <c r="G24" s="1">
        <v>36.116</v>
      </c>
      <c r="H24" s="1">
        <v>0.1</v>
      </c>
      <c r="I24" s="1">
        <v>50</v>
      </c>
      <c r="J24" s="1">
        <v>12</v>
      </c>
      <c r="K24" s="1">
        <v>1</v>
      </c>
      <c r="L24" s="1">
        <v>1</v>
      </c>
      <c r="M24" s="2"/>
      <c r="N24" s="2"/>
      <c r="O24" s="2"/>
      <c r="P24" s="2"/>
      <c r="Q24" s="2"/>
      <c r="R24" s="2"/>
      <c r="S24" s="2"/>
      <c r="T24" s="2"/>
      <c r="U24" s="2"/>
      <c r="V24" s="2">
        <f>(Tabelle1_2[[#This Row],[Fx]]^2 +Tabelle1_2[[#This Row],[Fy]]^2 +Tabelle1_2[[#This Row],[Fz]]^2)^0.5</f>
        <v>0</v>
      </c>
      <c r="W24" s="2"/>
      <c r="X24" s="2"/>
      <c r="Y24" s="2">
        <v>3</v>
      </c>
    </row>
    <row r="25" spans="1:25" hidden="1">
      <c r="A25" s="2" t="s">
        <v>22</v>
      </c>
      <c r="B25" s="2">
        <v>2</v>
      </c>
      <c r="C25" s="2">
        <v>1971</v>
      </c>
      <c r="D25" s="2">
        <v>1921</v>
      </c>
      <c r="E25" s="2">
        <v>82.915999999999997</v>
      </c>
      <c r="F25" s="2">
        <f t="shared" si="0"/>
        <v>7.0840000000000032</v>
      </c>
      <c r="G25" s="2">
        <v>36.116</v>
      </c>
      <c r="H25" s="2">
        <v>0.1</v>
      </c>
      <c r="I25" s="2">
        <v>50</v>
      </c>
      <c r="J25" s="2">
        <v>12</v>
      </c>
      <c r="K25" s="2">
        <v>1</v>
      </c>
      <c r="L25" s="1">
        <v>2</v>
      </c>
      <c r="M25" s="2"/>
      <c r="N25" s="2"/>
      <c r="O25" s="2"/>
      <c r="P25" s="2"/>
      <c r="Q25" s="2"/>
      <c r="R25" s="2"/>
      <c r="S25" s="2"/>
      <c r="T25" s="2"/>
      <c r="U25" s="2"/>
      <c r="V25" s="2">
        <f>(Tabelle1_2[[#This Row],[Fx]]^2 +Tabelle1_2[[#This Row],[Fy]]^2 +Tabelle1_2[[#This Row],[Fz]]^2)^0.5</f>
        <v>0</v>
      </c>
      <c r="W25" s="2"/>
      <c r="X25" s="2"/>
      <c r="Y25" s="2">
        <v>3</v>
      </c>
    </row>
    <row r="26" spans="1:25">
      <c r="A26" s="1" t="s">
        <v>22</v>
      </c>
      <c r="B26" s="1">
        <v>2</v>
      </c>
      <c r="C26" s="1">
        <v>1971</v>
      </c>
      <c r="D26" s="1">
        <v>1921</v>
      </c>
      <c r="E26" s="1">
        <v>82.915999999999997</v>
      </c>
      <c r="F26" s="1">
        <f t="shared" si="0"/>
        <v>7.0840000000000032</v>
      </c>
      <c r="G26" s="1">
        <v>36.116</v>
      </c>
      <c r="H26" s="1">
        <v>0.05</v>
      </c>
      <c r="I26" s="1">
        <v>75</v>
      </c>
      <c r="J26" s="1">
        <v>13</v>
      </c>
      <c r="K26" s="1">
        <v>1</v>
      </c>
      <c r="L26" s="1">
        <v>1</v>
      </c>
      <c r="M26" s="2"/>
      <c r="N26" s="2"/>
      <c r="O26" s="2"/>
      <c r="P26" s="2"/>
      <c r="Q26" s="2"/>
      <c r="R26" s="2"/>
      <c r="S26" s="2"/>
      <c r="T26" s="2"/>
      <c r="U26" s="2"/>
      <c r="V26" s="2">
        <f>(Tabelle1_2[[#This Row],[Fx]]^2 +Tabelle1_2[[#This Row],[Fy]]^2 +Tabelle1_2[[#This Row],[Fz]]^2)^0.5</f>
        <v>0</v>
      </c>
      <c r="W26" s="2"/>
      <c r="X26" s="2"/>
      <c r="Y26" s="2">
        <v>6</v>
      </c>
    </row>
    <row r="27" spans="1:25">
      <c r="A27" s="2" t="s">
        <v>22</v>
      </c>
      <c r="B27" s="2">
        <v>2</v>
      </c>
      <c r="C27" s="2">
        <v>1971</v>
      </c>
      <c r="D27" s="2">
        <v>1921</v>
      </c>
      <c r="E27" s="2">
        <v>82.915999999999997</v>
      </c>
      <c r="F27" s="2">
        <f t="shared" si="0"/>
        <v>7.0840000000000032</v>
      </c>
      <c r="G27" s="2">
        <v>36.116</v>
      </c>
      <c r="H27" s="2">
        <v>0.05</v>
      </c>
      <c r="I27" s="2">
        <v>75</v>
      </c>
      <c r="J27" s="2">
        <v>13</v>
      </c>
      <c r="K27" s="2">
        <v>1</v>
      </c>
      <c r="L27" s="1">
        <v>2</v>
      </c>
      <c r="M27" s="2"/>
      <c r="N27" s="2"/>
      <c r="O27" s="2"/>
      <c r="P27" s="2"/>
      <c r="Q27" s="2"/>
      <c r="R27" s="2"/>
      <c r="S27" s="2"/>
      <c r="T27" s="2"/>
      <c r="U27" s="2"/>
      <c r="V27" s="2">
        <f>(Tabelle1_2[[#This Row],[Fx]]^2 +Tabelle1_2[[#This Row],[Fy]]^2 +Tabelle1_2[[#This Row],[Fz]]^2)^0.5</f>
        <v>0</v>
      </c>
      <c r="W27" s="2"/>
      <c r="X27" s="2"/>
      <c r="Y27" s="2">
        <v>6</v>
      </c>
    </row>
    <row r="28" spans="1:25" hidden="1">
      <c r="A28" s="1" t="s">
        <v>22</v>
      </c>
      <c r="B28" s="1">
        <v>2</v>
      </c>
      <c r="C28" s="1">
        <v>1971</v>
      </c>
      <c r="D28" s="1">
        <v>1921</v>
      </c>
      <c r="E28" s="1">
        <v>82.915999999999997</v>
      </c>
      <c r="F28" s="1">
        <f t="shared" si="0"/>
        <v>7.0840000000000032</v>
      </c>
      <c r="G28" s="1">
        <v>36.116</v>
      </c>
      <c r="H28" s="1">
        <v>0.1</v>
      </c>
      <c r="I28" s="1">
        <v>75</v>
      </c>
      <c r="J28" s="1">
        <v>14</v>
      </c>
      <c r="K28" s="1">
        <v>1</v>
      </c>
      <c r="L28" s="1">
        <v>1</v>
      </c>
      <c r="M28" s="2"/>
      <c r="N28" s="2"/>
      <c r="O28" s="2"/>
      <c r="P28" s="2"/>
      <c r="Q28" s="2"/>
      <c r="R28" s="2"/>
      <c r="S28" s="2"/>
      <c r="T28" s="2"/>
      <c r="U28" s="2"/>
      <c r="V28" s="2">
        <f>(Tabelle1_2[[#This Row],[Fx]]^2 +Tabelle1_2[[#This Row],[Fy]]^2 +Tabelle1_2[[#This Row],[Fz]]^2)^0.5</f>
        <v>0</v>
      </c>
      <c r="W28" s="2"/>
      <c r="X28" s="2"/>
      <c r="Y28" s="2">
        <v>3</v>
      </c>
    </row>
    <row r="29" spans="1:25" hidden="1">
      <c r="A29" s="2" t="s">
        <v>22</v>
      </c>
      <c r="B29" s="2">
        <v>2</v>
      </c>
      <c r="C29" s="2">
        <v>1971</v>
      </c>
      <c r="D29" s="2">
        <v>1921</v>
      </c>
      <c r="E29" s="2">
        <v>82.915999999999997</v>
      </c>
      <c r="F29" s="2">
        <f t="shared" si="0"/>
        <v>7.0840000000000032</v>
      </c>
      <c r="G29" s="2">
        <v>36.116</v>
      </c>
      <c r="H29" s="2">
        <v>0.1</v>
      </c>
      <c r="I29" s="2">
        <v>75</v>
      </c>
      <c r="J29" s="2">
        <v>14</v>
      </c>
      <c r="K29" s="2">
        <v>1</v>
      </c>
      <c r="L29" s="1">
        <v>2</v>
      </c>
      <c r="M29" s="2"/>
      <c r="N29" s="2"/>
      <c r="O29" s="2"/>
      <c r="P29" s="2"/>
      <c r="Q29" s="2"/>
      <c r="R29" s="2"/>
      <c r="S29" s="2"/>
      <c r="T29" s="2"/>
      <c r="U29" s="2"/>
      <c r="V29" s="2">
        <f>(Tabelle1_2[[#This Row],[Fx]]^2 +Tabelle1_2[[#This Row],[Fy]]^2 +Tabelle1_2[[#This Row],[Fz]]^2)^0.5</f>
        <v>0</v>
      </c>
      <c r="W29" s="2"/>
      <c r="X29" s="2"/>
      <c r="Y29" s="2">
        <v>3</v>
      </c>
    </row>
    <row r="30" spans="1:25">
      <c r="A30" s="1" t="s">
        <v>22</v>
      </c>
      <c r="B30" s="1">
        <v>2</v>
      </c>
      <c r="C30" s="1">
        <v>1971</v>
      </c>
      <c r="D30" s="1">
        <v>1921</v>
      </c>
      <c r="E30" s="1">
        <v>82.915999999999997</v>
      </c>
      <c r="F30" s="1">
        <f t="shared" si="0"/>
        <v>7.0840000000000032</v>
      </c>
      <c r="G30" s="1">
        <v>36.116</v>
      </c>
      <c r="H30" s="1">
        <v>0.05</v>
      </c>
      <c r="I30" s="1">
        <v>100</v>
      </c>
      <c r="J30" s="1">
        <v>15</v>
      </c>
      <c r="K30" s="1">
        <v>1</v>
      </c>
      <c r="L30" s="1">
        <v>1</v>
      </c>
      <c r="M30" s="2"/>
      <c r="N30" s="2"/>
      <c r="O30" s="2"/>
      <c r="P30" s="2"/>
      <c r="Q30" s="2"/>
      <c r="R30" s="2"/>
      <c r="S30" s="2"/>
      <c r="T30" s="2"/>
      <c r="U30" s="2"/>
      <c r="V30" s="2">
        <f>(Tabelle1_2[[#This Row],[Fx]]^2 +Tabelle1_2[[#This Row],[Fy]]^2 +Tabelle1_2[[#This Row],[Fz]]^2)^0.5</f>
        <v>0</v>
      </c>
      <c r="W30" s="2"/>
      <c r="X30" s="2"/>
      <c r="Y30" s="2">
        <v>7</v>
      </c>
    </row>
    <row r="31" spans="1:25">
      <c r="A31" s="2" t="s">
        <v>22</v>
      </c>
      <c r="B31" s="2">
        <v>2</v>
      </c>
      <c r="C31" s="2">
        <v>1971</v>
      </c>
      <c r="D31" s="2">
        <v>1921</v>
      </c>
      <c r="E31" s="2">
        <v>82.915999999999997</v>
      </c>
      <c r="F31" s="2">
        <f t="shared" si="0"/>
        <v>7.0840000000000032</v>
      </c>
      <c r="G31" s="2">
        <v>36.116</v>
      </c>
      <c r="H31" s="2">
        <v>0.05</v>
      </c>
      <c r="I31" s="2">
        <v>100</v>
      </c>
      <c r="J31" s="2">
        <v>15</v>
      </c>
      <c r="K31" s="2">
        <v>1</v>
      </c>
      <c r="L31" s="1">
        <v>2</v>
      </c>
      <c r="M31" s="2"/>
      <c r="N31" s="2"/>
      <c r="O31" s="2"/>
      <c r="P31" s="2"/>
      <c r="Q31" s="2"/>
      <c r="R31" s="2"/>
      <c r="S31" s="2"/>
      <c r="T31" s="2"/>
      <c r="U31" s="2"/>
      <c r="V31" s="2">
        <f>(Tabelle1_2[[#This Row],[Fx]]^2 +Tabelle1_2[[#This Row],[Fy]]^2 +Tabelle1_2[[#This Row],[Fz]]^2)^0.5</f>
        <v>0</v>
      </c>
      <c r="W31" s="2"/>
      <c r="X31" s="2"/>
      <c r="Y31" s="2">
        <v>7</v>
      </c>
    </row>
    <row r="32" spans="1:25" hidden="1">
      <c r="A32" s="2" t="s">
        <v>22</v>
      </c>
      <c r="B32" s="2">
        <v>2</v>
      </c>
      <c r="C32" s="2">
        <v>1971</v>
      </c>
      <c r="D32" s="2">
        <v>1921</v>
      </c>
      <c r="E32" s="2">
        <v>82.915999999999997</v>
      </c>
      <c r="F32" s="2">
        <f t="shared" si="0"/>
        <v>7.0840000000000032</v>
      </c>
      <c r="G32" s="2">
        <v>36.116</v>
      </c>
      <c r="H32" s="2">
        <v>0.1</v>
      </c>
      <c r="I32" s="2">
        <v>100</v>
      </c>
      <c r="J32" s="2">
        <v>16</v>
      </c>
      <c r="K32" s="2">
        <v>1</v>
      </c>
      <c r="L32" s="1">
        <v>1</v>
      </c>
      <c r="M32" s="3"/>
      <c r="N32" s="3"/>
      <c r="O32" s="3"/>
      <c r="P32" s="3"/>
      <c r="Q32" s="3"/>
      <c r="R32" s="3"/>
      <c r="S32" s="3"/>
      <c r="T32" s="3"/>
      <c r="U32" s="3"/>
      <c r="V32" s="5"/>
      <c r="W32" s="5"/>
      <c r="X32" s="5"/>
      <c r="Y32" s="2">
        <v>1</v>
      </c>
    </row>
    <row r="33" spans="1:25" hidden="1">
      <c r="A33" s="1" t="s">
        <v>22</v>
      </c>
      <c r="B33" s="1">
        <v>2</v>
      </c>
      <c r="C33" s="1">
        <v>1971</v>
      </c>
      <c r="D33" s="1">
        <v>1921</v>
      </c>
      <c r="E33" s="1">
        <v>82.915999999999997</v>
      </c>
      <c r="F33" s="1">
        <f t="shared" si="0"/>
        <v>7.0840000000000032</v>
      </c>
      <c r="G33" s="1">
        <v>36.116</v>
      </c>
      <c r="H33" s="1">
        <v>0.1</v>
      </c>
      <c r="I33" s="1">
        <v>100</v>
      </c>
      <c r="J33" s="1">
        <v>16</v>
      </c>
      <c r="K33" s="1">
        <v>1</v>
      </c>
      <c r="L33" s="1">
        <v>2</v>
      </c>
      <c r="M33" s="3"/>
      <c r="N33" s="3"/>
      <c r="O33" s="3"/>
      <c r="P33" s="3"/>
      <c r="Q33" s="3"/>
      <c r="R33" s="3"/>
      <c r="S33" s="3"/>
      <c r="T33" s="3"/>
      <c r="U33" s="3"/>
      <c r="V33" s="5"/>
      <c r="W33" s="5"/>
      <c r="X33" s="5"/>
      <c r="Y33" s="2">
        <v>1</v>
      </c>
    </row>
    <row r="35" spans="1:25">
      <c r="A35" t="s">
        <v>21</v>
      </c>
      <c r="B35">
        <v>1.4</v>
      </c>
      <c r="H35">
        <v>0.05</v>
      </c>
      <c r="I35">
        <v>38</v>
      </c>
      <c r="J35" t="s">
        <v>61</v>
      </c>
      <c r="L35" t="s">
        <v>62</v>
      </c>
      <c r="W35" t="s">
        <v>60</v>
      </c>
    </row>
    <row r="36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4"/>
      <c r="W36" s="4"/>
      <c r="X36" s="4"/>
      <c r="Y36" s="2"/>
    </row>
  </sheetData>
  <phoneticPr fontId="1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EB47-FB8B-4FC6-B73C-CF42F008219E}">
  <dimension ref="A1:C5"/>
  <sheetViews>
    <sheetView workbookViewId="0">
      <selection activeCell="U24" sqref="U24"/>
    </sheetView>
  </sheetViews>
  <sheetFormatPr defaultRowHeight="14.25"/>
  <cols>
    <col min="2" max="2" width="18.1328125" customWidth="1"/>
    <col min="3" max="3" width="15.73046875" customWidth="1"/>
  </cols>
  <sheetData>
    <row r="1" spans="1:3" ht="15" customHeight="1">
      <c r="A1" t="s">
        <v>42</v>
      </c>
      <c r="B1" s="1" t="s">
        <v>43</v>
      </c>
      <c r="C1" s="1" t="s">
        <v>44</v>
      </c>
    </row>
    <row r="2" spans="1:3">
      <c r="A2">
        <v>38</v>
      </c>
      <c r="B2" s="6">
        <f>AVERAGE(tabelle!V2:V3)</f>
        <v>454.08041525271318</v>
      </c>
      <c r="C2" s="6">
        <f>tabelle!V5</f>
        <v>737.92956935198094</v>
      </c>
    </row>
    <row r="3" spans="1:3">
      <c r="A3">
        <v>50</v>
      </c>
      <c r="B3" s="6">
        <f>AVERAGE(tabelle!V6:V7)</f>
        <v>468.26067341997384</v>
      </c>
      <c r="C3" s="6">
        <f>AVERAGE(tabelle!V8:V9)</f>
        <v>709.84412655113601</v>
      </c>
    </row>
    <row r="4" spans="1:3">
      <c r="A4">
        <v>75</v>
      </c>
      <c r="B4" s="6">
        <f>AVERAGE(tabelle!V10:V11)</f>
        <v>456.28467001924474</v>
      </c>
      <c r="C4" s="6">
        <f>AVERAGE(tabelle!V12:V13)</f>
        <v>706.87939488966481</v>
      </c>
    </row>
    <row r="5" spans="1:3">
      <c r="A5">
        <v>100</v>
      </c>
      <c r="B5" s="6">
        <f>AVERAGE(tabelle!V14:V15)</f>
        <v>434.90276530454969</v>
      </c>
      <c r="C5" s="6">
        <f>AVERAGE(tabelle!V16:V17)</f>
        <v>748.8250946079404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140A-202A-4C3A-96E0-5ABA17A40D0A}">
  <dimension ref="A1:E3"/>
  <sheetViews>
    <sheetView workbookViewId="0">
      <selection activeCell="H24" sqref="H24"/>
    </sheetView>
  </sheetViews>
  <sheetFormatPr defaultRowHeight="14.25"/>
  <cols>
    <col min="2" max="2" width="20.86328125" customWidth="1"/>
    <col min="3" max="3" width="14.3984375" customWidth="1"/>
    <col min="4" max="4" width="11.46484375" customWidth="1"/>
    <col min="5" max="5" width="19.265625" customWidth="1"/>
  </cols>
  <sheetData>
    <row r="1" spans="1:5">
      <c r="A1" t="s">
        <v>47</v>
      </c>
      <c r="B1" t="s">
        <v>51</v>
      </c>
      <c r="C1" t="s">
        <v>45</v>
      </c>
      <c r="D1" t="s">
        <v>46</v>
      </c>
      <c r="E1" t="s">
        <v>50</v>
      </c>
    </row>
    <row r="2" spans="1:5">
      <c r="A2" t="s">
        <v>48</v>
      </c>
      <c r="B2">
        <v>1978</v>
      </c>
      <c r="C2">
        <v>83.058999999999997</v>
      </c>
      <c r="D2">
        <f t="shared" ref="D2:D3" si="0">90-C2</f>
        <v>6.9410000000000025</v>
      </c>
      <c r="E2">
        <v>34.409999999999997</v>
      </c>
    </row>
    <row r="3" spans="1:5">
      <c r="A3" t="s">
        <v>49</v>
      </c>
      <c r="B3">
        <v>1971</v>
      </c>
      <c r="C3">
        <v>82.915999999999997</v>
      </c>
      <c r="D3">
        <f t="shared" si="0"/>
        <v>7.0840000000000032</v>
      </c>
      <c r="E3">
        <v>36.116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Q a 6 h U n g Q W N C j A A A A 9 Q A A A B I A H A B D b 2 5 m a W c v U G F j a 2 F n Z S 5 4 b W w g o h g A K K A U A A A A A A A A A A A A A A A A A A A A A A A A A A A A h Y 8 x D o I w G I W v Q r r T l r o o + S k D q x g T E + P a l A o N U A w t l n g 1 B 4 / k F c Q o 6 u b 4 v v c N 7 9 2 v N 0 j H t g n O q r e 6 M w m K M E W B M r I r t C k T N L h j u E Q p h 6 2 Q t S h V M M n G x q M t E l Q 5 d 4 o J 8 d 5 j v 8 B d X x J G a U Q O + X o n K 9 U K 9 J H 1 f z n U x j p h p E I c 9 q 8 x n O F V h B l l m A K Z G e T a f H s 2 z X 2 2 P x C y o X F D r / i l C r M N k D k C e V / g D 1 B L A w Q U A A I A C A B B r q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6 h U t i N B o H 6 A A A A r w E A A B M A H A B G b 3 J t d W x h c y 9 T Z W N 0 a W 9 u M S 5 t I K I Y A C i g F A A A A A A A A A A A A A A A A A A A A A A A A A A A A H W Q T W r D M B B G 9 w b f Q a i b B I w h U L o J W Z l S S k i h 2 N B F y E K 2 x 7 W w P A r 6 a R O M b 5 M b 9 A j Z 9 0 w d x 2 T h p t V m 4 H 1 P n x h Z K J z U y N J x L p Z h E A a 2 F g Z K l o k c l I I F W z E F L g w Y n V c / I C K P h w J U n H h j A N 2 b N k 2 u d T O b d 9 s X 0 c K K X + / y X b 9 N N D q S d t F Y c c e f 4 H z C E o w D w 7 L j n l M d + Q r i z A i 0 l T Z t o p V v k T K w s / H J q O t 4 u h d Y q f O p q K l O Q g U 8 Y o 4 c 5 u D g + o h N D R r 4 f q t s w N p p J P B 4 S d Y g 1 a f E B t R N I o Y N j C i l t 7 + z + g r Q t z m Y C / s o / o D f X w S f 0 T 3 c x 8 N i Y 3 G a T m E / D w O J / 3 3 U 8 g d Q S w E C L Q A U A A I A C A B B r q F S e B B Y 0 K M A A A D 1 A A A A E g A A A A A A A A A A A A A A A A A A A A A A Q 2 9 u Z m l n L 1 B h Y 2 t h Z 2 U u e G 1 s U E s B A i 0 A F A A C A A g A Q a 6 h U g / K 6 a u k A A A A 6 Q A A A B M A A A A A A A A A A A A A A A A A 7 w A A A F t D b 2 5 0 Z W 5 0 X 1 R 5 c G V z X S 5 4 b W x Q S w E C L Q A U A A I A C A B B r q F S 2 I 0 G g f o A A A C v A Q A A E w A A A A A A A A A A A A A A A A D g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D A A A A A A A A J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U x X z I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w Y W 5 m b M O k Y 2 h l b n R p Z W Z l J n F 1 b 3 Q 7 L C Z x d W 9 0 O 1 N w Y W 5 m b M O k Y 2 h l b m z D p G 5 n Z S Z x d W 9 0 O y w m c X V v d D t N Z X N z b M O k b m d l J n F 1 b 3 Q 7 L C Z x d W 9 0 O 0 t l a W x 3 a W 5 r Z W w m c X V v d D s s J n F 1 b 3 Q 7 S 2 F u d G V u c m F k a X V z J n F 1 b 3 Q 7 L C Z x d W 9 0 O 2 g m c X V v d D s s J n F 1 b 3 Q 7 d m M m c X V v d D s s J n F 1 b 3 Q 7 z r M m c X V v d D s s J n F 1 b 3 Q 7 S 1 N T J n F 1 b 3 Q 7 X S I g L z 4 8 R W 5 0 c n k g V H l w Z T 0 i R m l s b E N v b H V t b l R 5 c G V z I i B W Y W x 1 Z T 0 i c 0 J n W U F B Q U F G Q l F N R C I g L z 4 8 R W 5 0 c n k g V H l w Z T 0 i R m l s b E x h c 3 R V c G R h d G V k I i B W Y W x 1 Z T 0 i Z D I w M j E t M D U t M D F U M T k 6 N D k 6 N T g u O T g z N T g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U 3 B h b m Z s w 6 R j a G V u d G l l Z m U s M H 0 m c X V v d D s s J n F 1 b 3 Q 7 U 2 V j d G l v b j E v V G F i Z W x s Z T E v Q X V 0 b 1 J l b W 9 2 Z W R D b 2 x 1 b W 5 z M S 5 7 U 3 B h b m Z s w 6 R j a G V u b M O k b m d l L D F 9 J n F 1 b 3 Q 7 L C Z x d W 9 0 O 1 N l Y 3 R p b 2 4 x L 1 R h Y m V s b G U x L 0 F 1 d G 9 S Z W 1 v d m V k Q 2 9 s d W 1 u c z E u e 0 1 l c 3 N s w 6 R u Z 2 U s M n 0 m c X V v d D s s J n F 1 b 3 Q 7 U 2 V j d G l v b j E v V G F i Z W x s Z T E v Q X V 0 b 1 J l b W 9 2 Z W R D b 2 x 1 b W 5 z M S 5 7 S 2 V p b H d p b m t l b C w z f S Z x d W 9 0 O y w m c X V v d D t T Z W N 0 a W 9 u M S 9 U Y W J l b G x l M S 9 B d X R v U m V t b 3 Z l Z E N v b H V t b n M x L n t L Y W 5 0 Z W 5 y Y W R p d X M s N H 0 m c X V v d D s s J n F 1 b 3 Q 7 U 2 V j d G l v b j E v V G F i Z W x s Z T E v Q X V 0 b 1 J l b W 9 2 Z W R D b 2 x 1 b W 5 z M S 5 7 a C w 1 f S Z x d W 9 0 O y w m c X V v d D t T Z W N 0 a W 9 u M S 9 U Y W J l b G x l M S 9 B d X R v U m V t b 3 Z l Z E N v b H V t b n M x L n t 2 Y y w 2 f S Z x d W 9 0 O y w m c X V v d D t T Z W N 0 a W 9 u M S 9 U Y W J l b G x l M S 9 B d X R v U m V t b 3 Z l Z E N v b H V t b n M x L n v O s y w 3 f S Z x d W 9 0 O y w m c X V v d D t T Z W N 0 a W 9 u M S 9 U Y W J l b G x l M S 9 B d X R v U m V t b 3 Z l Z E N v b H V t b n M x L n t L U 1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U 3 B h b m Z s w 6 R j a G V u d G l l Z m U s M H 0 m c X V v d D s s J n F 1 b 3 Q 7 U 2 V j d G l v b j E v V G F i Z W x s Z T E v Q X V 0 b 1 J l b W 9 2 Z W R D b 2 x 1 b W 5 z M S 5 7 U 3 B h b m Z s w 6 R j a G V u b M O k b m d l L D F 9 J n F 1 b 3 Q 7 L C Z x d W 9 0 O 1 N l Y 3 R p b 2 4 x L 1 R h Y m V s b G U x L 0 F 1 d G 9 S Z W 1 v d m V k Q 2 9 s d W 1 u c z E u e 0 1 l c 3 N s w 6 R u Z 2 U s M n 0 m c X V v d D s s J n F 1 b 3 Q 7 U 2 V j d G l v b j E v V G F i Z W x s Z T E v Q X V 0 b 1 J l b W 9 2 Z W R D b 2 x 1 b W 5 z M S 5 7 S 2 V p b H d p b m t l b C w z f S Z x d W 9 0 O y w m c X V v d D t T Z W N 0 a W 9 u M S 9 U Y W J l b G x l M S 9 B d X R v U m V t b 3 Z l Z E N v b H V t b n M x L n t L Y W 5 0 Z W 5 y Y W R p d X M s N H 0 m c X V v d D s s J n F 1 b 3 Q 7 U 2 V j d G l v b j E v V G F i Z W x s Z T E v Q X V 0 b 1 J l b W 9 2 Z W R D b 2 x 1 b W 5 z M S 5 7 a C w 1 f S Z x d W 9 0 O y w m c X V v d D t T Z W N 0 a W 9 u M S 9 U Y W J l b G x l M S 9 B d X R v U m V t b 3 Z l Z E N v b H V t b n M x L n t 2 Y y w 2 f S Z x d W 9 0 O y w m c X V v d D t T Z W N 0 a W 9 u M S 9 U Y W J l b G x l M S 9 B d X R v U m V t b 3 Z l Z E N v b H V t b n M x L n v O s y w 3 f S Z x d W 9 0 O y w m c X V v d D t T Z W N 0 a W 9 u M S 9 U Y W J l b G x l M S 9 B d X R v U m V t b 3 Z l Z E N v b H V t b n M x L n t L U 1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9 + X b A i L Y T I H T d / Q h Q L L k A A A A A A I A A A A A A B B m A A A A A Q A A I A A A A L A J p 1 q D Y X U V S d L V D F U C r w f N g Z d 4 c z x 3 N h L V F a F 1 k + a 8 A A A A A A 6 A A A A A A g A A I A A A A K T E m k S k o 6 Y X o N 1 q i A t Y A Y d 4 K M U K p h a p W i 6 R Y B v 1 / P o K U A A A A C U 2 E m D l Y 8 z n w i L z E b 0 D v L r l 1 U k y D 5 a X g K u T A H x T y V j M Q 7 f D l p D v k K B 5 n 6 G x f F 0 + b k q C J 7 t z H F I H 8 9 8 E s 5 z Z w c / X d x T 1 2 Z U M 4 l O c G b D F W H h y Q A A A A C Z p P 2 H C t g u 6 K W + X 8 n C u X C I k S z i 4 t l 5 I g y J r Q R c G o S G 8 b Y O b 7 n t + 2 Z / t 0 E f 6 g Y S 3 9 J H T p C T z 9 w L j i Y / J 5 H A R a D 0 = < / D a t a M a s h u p > 
</file>

<file path=customXml/itemProps1.xml><?xml version="1.0" encoding="utf-8"?>
<ds:datastoreItem xmlns:ds="http://schemas.openxmlformats.org/officeDocument/2006/customXml" ds:itemID="{20BBB175-71AD-4153-B2C0-B663D0DFC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Vorschung</vt:lpstr>
      <vt:lpstr>tabelle</vt:lpstr>
      <vt:lpstr>Kräft </vt:lpstr>
      <vt:lpstr>Werkzeugen Kontrolen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Tiancheng Song</cp:lastModifiedBy>
  <dcterms:created xsi:type="dcterms:W3CDTF">2015-06-05T18:19:34Z</dcterms:created>
  <dcterms:modified xsi:type="dcterms:W3CDTF">2021-05-13T09:39:40Z</dcterms:modified>
</cp:coreProperties>
</file>