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Huan\OneDrive - pku.edu.cn\LIHUAN\coding_desktop\python\ArcPy\FileProcess\WaterBudget_online\"/>
    </mc:Choice>
  </mc:AlternateContent>
  <xr:revisionPtr revIDLastSave="0" documentId="13_ncr:1_{FD0B6B11-CE6B-4669-B0DD-210F3D96925F}" xr6:coauthVersionLast="47" xr6:coauthVersionMax="47" xr10:uidLastSave="{00000000-0000-0000-0000-000000000000}"/>
  <bookViews>
    <workbookView minimized="1" xWindow="28590" yWindow="510" windowWidth="27960" windowHeight="150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Q20" i="1" s="1"/>
  <c r="O15" i="1"/>
  <c r="P20" i="1"/>
  <c r="O20" i="1"/>
  <c r="O18" i="1"/>
  <c r="Q19" i="1"/>
  <c r="Q18" i="1"/>
  <c r="N20" i="1"/>
  <c r="P17" i="1"/>
  <c r="P18" i="1"/>
  <c r="M18" i="1"/>
  <c r="N18" i="1"/>
  <c r="S18" i="1"/>
  <c r="P15" i="1"/>
  <c r="O17" i="1"/>
  <c r="M17" i="1"/>
  <c r="M15" i="1"/>
  <c r="N17" i="1"/>
  <c r="N15" i="1"/>
  <c r="S14" i="1"/>
  <c r="Q14" i="1"/>
  <c r="N13" i="1"/>
  <c r="Q15" i="1" l="1"/>
</calcChain>
</file>

<file path=xl/sharedStrings.xml><?xml version="1.0" encoding="utf-8"?>
<sst xmlns="http://schemas.openxmlformats.org/spreadsheetml/2006/main" count="28" uniqueCount="25">
  <si>
    <t>观测值</t>
    <phoneticPr fontId="1" type="noConversion"/>
  </si>
  <si>
    <t>P0</t>
    <phoneticPr fontId="1" type="noConversion"/>
  </si>
  <si>
    <t>Q0</t>
    <phoneticPr fontId="1" type="noConversion"/>
  </si>
  <si>
    <t>S0</t>
    <phoneticPr fontId="1" type="noConversion"/>
  </si>
  <si>
    <t>ET0未知</t>
    <phoneticPr fontId="1" type="noConversion"/>
  </si>
  <si>
    <t>ET0未知，根据水量平衡方程计算</t>
    <phoneticPr fontId="1" type="noConversion"/>
  </si>
  <si>
    <t>遥感估计值</t>
    <phoneticPr fontId="1" type="noConversion"/>
  </si>
  <si>
    <t>残差</t>
    <phoneticPr fontId="1" type="noConversion"/>
  </si>
  <si>
    <t>PR方法</t>
    <phoneticPr fontId="1" type="noConversion"/>
  </si>
  <si>
    <t>遥感估计值求和</t>
    <phoneticPr fontId="1" type="noConversion"/>
  </si>
  <si>
    <t>月准，约不准；约不准反而越准</t>
    <phoneticPr fontId="1" type="noConversion"/>
  </si>
  <si>
    <t>找负值</t>
    <phoneticPr fontId="1" type="noConversion"/>
  </si>
  <si>
    <t>异常</t>
    <phoneticPr fontId="1" type="noConversion"/>
  </si>
  <si>
    <t>PR分配的值</t>
    <phoneticPr fontId="1" type="noConversion"/>
  </si>
  <si>
    <t>重分配</t>
    <phoneticPr fontId="1" type="noConversion"/>
  </si>
  <si>
    <t>负值问题：一个异常值ET</t>
    <phoneticPr fontId="1" type="noConversion"/>
  </si>
  <si>
    <t>在没有观测数据的情况下，如何判断高估还是低估的问题？</t>
    <phoneticPr fontId="1" type="noConversion"/>
  </si>
  <si>
    <t>在没有观测数据的情况下，如何判断异常的问题？即，现有的方法是否搞错了</t>
    <phoneticPr fontId="1" type="noConversion"/>
  </si>
  <si>
    <t>假设一个，两个变量的观测数据已知，来确定异常问题</t>
    <phoneticPr fontId="1" type="noConversion"/>
  </si>
  <si>
    <t>情景1：对负值进行重新分配</t>
    <phoneticPr fontId="1" type="noConversion"/>
  </si>
  <si>
    <t>情景2：</t>
    <phoneticPr fontId="1" type="noConversion"/>
  </si>
  <si>
    <t>第一步，用现有方法重分配，判断负值变量和有观测数据的变量误差</t>
    <phoneticPr fontId="1" type="noConversion"/>
  </si>
  <si>
    <t>第二步，对于负值变量，处理的办法是将分配的残差分配到其它变量，对于有观测数据的变量，需要分情况讨论。第一种情况是误差较小，直接将负值变量的残差分配到其它三个变量</t>
    <phoneticPr fontId="1" type="noConversion"/>
  </si>
  <si>
    <t>第二种情况是有观测变量的误差较大，判断是高估还是低估。如果是高估，则将高估的误差和负值变量的误差分配给其它两个变量；如果是低估则将负值变量的残差分配给观测变量。</t>
    <phoneticPr fontId="1" type="noConversion"/>
  </si>
  <si>
    <t>假设一个变量已知的意义：降低剩余3个变量的估计误差，得到高精度的闭合数据集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</si>
</sst>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B05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7:T34"/>
  <sheetViews>
    <sheetView tabSelected="1" topLeftCell="A4" workbookViewId="0">
      <selection activeCell="U22" sqref="U22"/>
    </sheetView>
  </sheetViews>
  <sheetFormatPr defaultRowHeight="15"/>
  <cols>
    <col min="12" max="12" width="13.5703125" customWidth="1"/>
  </cols>
  <sheetData>
    <row r="7" spans="11:20">
      <c r="O7" t="s">
        <v>10</v>
      </c>
    </row>
    <row r="11" spans="11:20">
      <c r="K11" s="3" t="s">
        <v>15</v>
      </c>
      <c r="L11" s="1"/>
      <c r="M11" s="1"/>
      <c r="N11" s="1" t="s">
        <v>5</v>
      </c>
      <c r="O11" s="1"/>
      <c r="P11" s="1"/>
      <c r="Q11" s="1"/>
      <c r="R11" s="1"/>
      <c r="S11" s="1"/>
    </row>
    <row r="12" spans="11:20">
      <c r="K12" s="3"/>
      <c r="L12" s="1" t="s">
        <v>0</v>
      </c>
      <c r="M12" s="1" t="s">
        <v>1</v>
      </c>
      <c r="N12" s="1" t="s">
        <v>4</v>
      </c>
      <c r="O12" s="1" t="s">
        <v>2</v>
      </c>
      <c r="P12" s="1" t="s">
        <v>3</v>
      </c>
      <c r="Q12" s="1"/>
      <c r="R12" s="1"/>
      <c r="S12" s="1"/>
    </row>
    <row r="13" spans="11:20">
      <c r="K13" s="3"/>
      <c r="L13" s="1"/>
      <c r="M13" s="2">
        <v>15</v>
      </c>
      <c r="N13" s="2">
        <f>M13-O13-P13</f>
        <v>8</v>
      </c>
      <c r="O13" s="2">
        <v>5</v>
      </c>
      <c r="P13" s="2">
        <v>2</v>
      </c>
      <c r="Q13" s="1"/>
      <c r="R13" s="1"/>
      <c r="S13" s="1"/>
    </row>
    <row r="14" spans="11:20">
      <c r="K14" s="3"/>
      <c r="L14" s="1" t="s">
        <v>6</v>
      </c>
      <c r="M14" s="1">
        <v>10</v>
      </c>
      <c r="N14" s="1">
        <v>6</v>
      </c>
      <c r="O14" s="1">
        <v>8</v>
      </c>
      <c r="P14" s="1">
        <v>4</v>
      </c>
      <c r="Q14" s="1">
        <f>M14-N14-O14-P14</f>
        <v>-8</v>
      </c>
      <c r="R14" s="1" t="s">
        <v>7</v>
      </c>
      <c r="S14" s="1">
        <f>SUM(M14:P14)</f>
        <v>28</v>
      </c>
      <c r="T14" t="s">
        <v>9</v>
      </c>
    </row>
    <row r="15" spans="11:20">
      <c r="K15" s="3"/>
      <c r="L15" s="1" t="s">
        <v>8</v>
      </c>
      <c r="M15" s="1">
        <f>M14-Q14*(M14/(S14))</f>
        <v>12.857142857142858</v>
      </c>
      <c r="N15" s="1">
        <f>N14+Q14*(N14/(S14))</f>
        <v>4.2857142857142856</v>
      </c>
      <c r="O15" s="1">
        <f>O14+Q14*(O14/(S14))</f>
        <v>5.7142857142857144</v>
      </c>
      <c r="P15" s="1">
        <f>P14+Q14*(P14/(S14))</f>
        <v>2.8571428571428572</v>
      </c>
      <c r="Q15" s="1">
        <f>M15-N15-O15-P15</f>
        <v>0</v>
      </c>
      <c r="R15" s="1" t="s">
        <v>7</v>
      </c>
      <c r="S15" s="1"/>
    </row>
    <row r="16" spans="11:20">
      <c r="K16" s="3"/>
      <c r="L16" s="1" t="s">
        <v>11</v>
      </c>
      <c r="M16" s="1"/>
      <c r="N16" s="1" t="s">
        <v>12</v>
      </c>
      <c r="O16" s="1"/>
      <c r="P16" s="1"/>
      <c r="Q16" s="1"/>
      <c r="R16" s="1"/>
      <c r="S16" s="1"/>
    </row>
    <row r="17" spans="11:19">
      <c r="K17" s="3"/>
      <c r="L17" s="1" t="s">
        <v>13</v>
      </c>
      <c r="M17" s="1">
        <f>-Q14*(M14/(S14))</f>
        <v>2.8571428571428572</v>
      </c>
      <c r="N17" s="1">
        <f>Q14*(N14/(S14))</f>
        <v>-1.7142857142857142</v>
      </c>
      <c r="O17" s="1">
        <f>Q14*(O14/(S14))</f>
        <v>-2.2857142857142856</v>
      </c>
      <c r="P17" s="1">
        <f>Q14*(P14/(S14))</f>
        <v>-1.1428571428571428</v>
      </c>
      <c r="Q17" s="1"/>
      <c r="R17" s="1"/>
      <c r="S17" s="1"/>
    </row>
    <row r="18" spans="11:19">
      <c r="K18" s="3"/>
      <c r="L18" s="1" t="s">
        <v>14</v>
      </c>
      <c r="M18" s="1">
        <f>M15-Q18*(M15/S18)</f>
        <v>13.885714285714286</v>
      </c>
      <c r="N18" s="1">
        <f>N14</f>
        <v>6</v>
      </c>
      <c r="O18" s="1">
        <f>O15+Q18*(O15/S18)</f>
        <v>5.2571428571428571</v>
      </c>
      <c r="P18" s="1">
        <f>P15+Q18*(P15/S18)</f>
        <v>2.6285714285714286</v>
      </c>
      <c r="Q18" s="1">
        <f>N17</f>
        <v>-1.7142857142857142</v>
      </c>
      <c r="R18" s="1" t="s">
        <v>7</v>
      </c>
      <c r="S18" s="1">
        <f>M15+O15+P15</f>
        <v>21.428571428571431</v>
      </c>
    </row>
    <row r="19" spans="11:19">
      <c r="K19" s="3"/>
      <c r="L19" s="1"/>
      <c r="M19" s="1"/>
      <c r="N19" s="1"/>
      <c r="O19" s="1"/>
      <c r="P19" s="1"/>
      <c r="Q19" s="1">
        <f>M18-N18-O18-P18</f>
        <v>0</v>
      </c>
      <c r="R19" s="1" t="s">
        <v>7</v>
      </c>
      <c r="S19" s="1"/>
    </row>
    <row r="20" spans="11:19">
      <c r="M20">
        <f>M15-N17</f>
        <v>14.571428571428571</v>
      </c>
      <c r="N20">
        <f>N18</f>
        <v>6</v>
      </c>
      <c r="O20">
        <f>O15</f>
        <v>5.7142857142857144</v>
      </c>
      <c r="P20">
        <f>P15</f>
        <v>2.8571428571428572</v>
      </c>
      <c r="Q20" s="1">
        <f>M20-N20-O20-P20</f>
        <v>0</v>
      </c>
    </row>
    <row r="22" spans="11:19">
      <c r="M22" t="s">
        <v>17</v>
      </c>
    </row>
    <row r="23" spans="11:19">
      <c r="M23" t="s">
        <v>16</v>
      </c>
    </row>
    <row r="24" spans="11:19">
      <c r="M24" t="s">
        <v>18</v>
      </c>
    </row>
    <row r="26" spans="11:19">
      <c r="M26" t="s">
        <v>19</v>
      </c>
    </row>
    <row r="27" spans="11:19">
      <c r="M27" t="s">
        <v>20</v>
      </c>
    </row>
    <row r="28" spans="11:19">
      <c r="M28" t="s">
        <v>21</v>
      </c>
    </row>
    <row r="29" spans="11:19">
      <c r="M29" t="s">
        <v>22</v>
      </c>
    </row>
    <row r="30" spans="11:19">
      <c r="M30" t="s">
        <v>23</v>
      </c>
    </row>
    <row r="34" spans="13:13">
      <c r="M34" t="s">
        <v>24</v>
      </c>
    </row>
  </sheetData>
  <mergeCells count="1">
    <mergeCell ref="K11:K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huanli</cp:lastModifiedBy>
  <dcterms:created xsi:type="dcterms:W3CDTF">2015-06-05T18:19:34Z</dcterms:created>
  <dcterms:modified xsi:type="dcterms:W3CDTF">2024-08-05T09:40:22Z</dcterms:modified>
</cp:coreProperties>
</file>