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25693_polimi_it/Documents/PhD/1. HOUSTON/InVivo_Data/"/>
    </mc:Choice>
  </mc:AlternateContent>
  <xr:revisionPtr revIDLastSave="122" documentId="8_{12834663-5921-F64C-B721-56D859926766}" xr6:coauthVersionLast="47" xr6:coauthVersionMax="47" xr10:uidLastSave="{21382CE8-A969-4F52-9673-FB30C5FA7887}"/>
  <bookViews>
    <workbookView xWindow="-110" yWindow="-110" windowWidth="19420" windowHeight="10300" activeTab="1" xr2:uid="{82927D93-3D87-B44C-98F0-39E1C65C96E6}"/>
  </bookViews>
  <sheets>
    <sheet name="Sheet1" sheetId="1" r:id="rId1"/>
    <sheet name="Data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L33" i="2"/>
  <c r="L34" i="2"/>
  <c r="L35" i="2"/>
  <c r="L36" i="2"/>
  <c r="L37" i="2"/>
  <c r="K33" i="2"/>
  <c r="K34" i="2"/>
  <c r="K35" i="2"/>
  <c r="K36" i="2"/>
  <c r="K37" i="2"/>
  <c r="J33" i="2"/>
  <c r="J34" i="2"/>
  <c r="J35" i="2"/>
  <c r="J36" i="2"/>
  <c r="J37" i="2"/>
  <c r="I33" i="2"/>
  <c r="I34" i="2"/>
  <c r="I35" i="2"/>
  <c r="I36" i="2"/>
  <c r="I37" i="2"/>
  <c r="H33" i="2"/>
  <c r="H34" i="2"/>
  <c r="H35" i="2"/>
  <c r="H36" i="2"/>
  <c r="H37" i="2"/>
  <c r="G33" i="2"/>
  <c r="G34" i="2"/>
  <c r="G35" i="2"/>
  <c r="G36" i="2"/>
  <c r="M36" i="2" s="1"/>
  <c r="G37" i="2"/>
  <c r="M37" i="2" s="1"/>
  <c r="F33" i="2"/>
  <c r="F34" i="2"/>
  <c r="F35" i="2"/>
  <c r="F36" i="2"/>
  <c r="F37" i="2"/>
  <c r="E33" i="2"/>
  <c r="E34" i="2"/>
  <c r="E35" i="2"/>
  <c r="E36" i="2"/>
  <c r="E37" i="2"/>
  <c r="D33" i="2"/>
  <c r="D34" i="2"/>
  <c r="D35" i="2"/>
  <c r="D36" i="2"/>
  <c r="D37" i="2"/>
  <c r="C33" i="2"/>
  <c r="C34" i="2"/>
  <c r="C35" i="2"/>
  <c r="C36" i="2"/>
  <c r="C37" i="2"/>
  <c r="L32" i="2"/>
  <c r="K32" i="2"/>
  <c r="J32" i="2"/>
  <c r="I32" i="2"/>
  <c r="H32" i="2"/>
  <c r="G32" i="2"/>
  <c r="F32" i="2"/>
  <c r="E32" i="2"/>
  <c r="D32" i="2"/>
  <c r="C32" i="2"/>
  <c r="A37" i="2"/>
  <c r="A36" i="2"/>
  <c r="A35" i="2"/>
  <c r="A34" i="2"/>
  <c r="A33" i="2"/>
  <c r="A32" i="2"/>
  <c r="O29" i="2"/>
  <c r="M29" i="2"/>
  <c r="A29" i="2"/>
  <c r="O28" i="2"/>
  <c r="M28" i="2"/>
  <c r="N28" i="2" s="1"/>
  <c r="A28" i="2"/>
  <c r="O27" i="2"/>
  <c r="M27" i="2"/>
  <c r="A27" i="2"/>
  <c r="O26" i="2"/>
  <c r="M26" i="2"/>
  <c r="N26" i="2" s="1"/>
  <c r="A26" i="2"/>
  <c r="O25" i="2"/>
  <c r="M25" i="2"/>
  <c r="A25" i="2"/>
  <c r="O24" i="2"/>
  <c r="M24" i="2"/>
  <c r="N24" i="2" s="1"/>
  <c r="B24" i="2"/>
  <c r="A24" i="2"/>
  <c r="L12" i="2"/>
  <c r="L13" i="2"/>
  <c r="L14" i="2"/>
  <c r="L15" i="2"/>
  <c r="L16" i="2"/>
  <c r="L17" i="2"/>
  <c r="K13" i="2"/>
  <c r="K14" i="2"/>
  <c r="K15" i="2"/>
  <c r="K16" i="2"/>
  <c r="K17" i="2"/>
  <c r="K12" i="2"/>
  <c r="O5" i="2"/>
  <c r="O6" i="2"/>
  <c r="O7" i="2"/>
  <c r="O8" i="2"/>
  <c r="O9" i="2"/>
  <c r="O4" i="2"/>
  <c r="M5" i="2"/>
  <c r="M6" i="2"/>
  <c r="M7" i="2"/>
  <c r="M8" i="2"/>
  <c r="M9" i="2"/>
  <c r="M4" i="2"/>
  <c r="A13" i="2"/>
  <c r="A14" i="2"/>
  <c r="A15" i="2"/>
  <c r="A16" i="2"/>
  <c r="A17" i="2"/>
  <c r="A12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A9" i="2"/>
  <c r="A8" i="2"/>
  <c r="A7" i="2"/>
  <c r="A6" i="2"/>
  <c r="A5" i="2"/>
  <c r="B4" i="2"/>
  <c r="A4" i="2" s="1"/>
  <c r="N27" i="2" l="1"/>
  <c r="N29" i="2"/>
  <c r="N25" i="2"/>
  <c r="N35" i="2"/>
  <c r="N36" i="2"/>
  <c r="N37" i="2"/>
  <c r="N33" i="2"/>
  <c r="N34" i="2"/>
  <c r="N32" i="2"/>
  <c r="M34" i="2"/>
  <c r="M32" i="2"/>
  <c r="M33" i="2"/>
  <c r="M35" i="2"/>
  <c r="M13" i="2"/>
  <c r="N13" i="2"/>
  <c r="N15" i="2"/>
  <c r="M16" i="2"/>
  <c r="M17" i="2"/>
  <c r="N12" i="2"/>
  <c r="M15" i="2"/>
  <c r="N14" i="2"/>
  <c r="M14" i="2"/>
  <c r="N17" i="2"/>
  <c r="M12" i="2"/>
  <c r="N16" i="2"/>
  <c r="N6" i="2"/>
  <c r="N8" i="2"/>
  <c r="N9" i="2"/>
  <c r="N4" i="2"/>
  <c r="N5" i="2"/>
  <c r="N7" i="2"/>
</calcChain>
</file>

<file path=xl/sharedStrings.xml><?xml version="1.0" encoding="utf-8"?>
<sst xmlns="http://schemas.openxmlformats.org/spreadsheetml/2006/main" count="34" uniqueCount="20">
  <si>
    <t>rad</t>
  </si>
  <si>
    <t>none</t>
  </si>
  <si>
    <t>cabo+rad</t>
  </si>
  <si>
    <t>cabo</t>
  </si>
  <si>
    <t>in vivo</t>
  </si>
  <si>
    <t>time</t>
  </si>
  <si>
    <t>tumor #1</t>
  </si>
  <si>
    <t>tumor #2</t>
  </si>
  <si>
    <t>tumor #3</t>
  </si>
  <si>
    <t>tumor #4</t>
  </si>
  <si>
    <t>tumor #5</t>
  </si>
  <si>
    <t>tumor #6</t>
  </si>
  <si>
    <t>tumor #7</t>
  </si>
  <si>
    <t>tumor #8</t>
  </si>
  <si>
    <t>tumor #10</t>
  </si>
  <si>
    <t>average</t>
  </si>
  <si>
    <t>in vivo normalized</t>
  </si>
  <si>
    <t>tumor #9</t>
  </si>
  <si>
    <t>CONTROL</t>
  </si>
  <si>
    <t>CABO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</si>
</sst>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8"/>
      <name val="Arial"/>
      <family val="2"/>
    </font>
    <font>
      <i/>
      <sz val="8"/>
      <color rgb="FF0000FF"/>
      <name val="Arial"/>
      <family val="2"/>
    </font>
    <font>
      <i/>
      <sz val="12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05BC-D48A-A14A-8B38-5024CFF6707A}">
  <dimension ref="A1:AM7"/>
  <sheetViews>
    <sheetView topLeftCell="Z1" workbookViewId="0">
      <selection activeCell="AL2" sqref="AL2:AL7"/>
    </sheetView>
  </sheetViews>
  <sheetFormatPr defaultColWidth="10.6640625" defaultRowHeight="16" x14ac:dyDescent="0.4"/>
  <sheetData>
    <row r="1" spans="1:39" x14ac:dyDescent="0.4">
      <c r="A1" s="2"/>
      <c r="B1" s="5" t="s">
        <v>0</v>
      </c>
      <c r="C1" s="5"/>
      <c r="D1" s="5"/>
      <c r="E1" s="5"/>
      <c r="F1" s="5"/>
      <c r="G1" s="5"/>
      <c r="H1" s="4" t="s">
        <v>1</v>
      </c>
      <c r="I1" s="4"/>
      <c r="J1" s="4"/>
      <c r="K1" s="4"/>
      <c r="L1" s="4"/>
      <c r="M1" s="4"/>
      <c r="N1" s="4"/>
      <c r="O1" s="4"/>
      <c r="P1" s="4"/>
      <c r="Q1" s="4"/>
      <c r="R1" s="4"/>
      <c r="S1" s="5" t="s">
        <v>2</v>
      </c>
      <c r="T1" s="5"/>
      <c r="U1" s="5"/>
      <c r="V1" s="5"/>
      <c r="W1" s="5"/>
      <c r="X1" s="5"/>
      <c r="Y1" s="5"/>
      <c r="Z1" s="5"/>
      <c r="AA1" s="5"/>
      <c r="AB1" s="4" t="s">
        <v>3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x14ac:dyDescent="0.4">
      <c r="A2" s="1">
        <v>0</v>
      </c>
      <c r="B2" s="1">
        <v>43490</v>
      </c>
      <c r="C2" s="1">
        <v>10730</v>
      </c>
      <c r="D2" s="1">
        <v>72580</v>
      </c>
      <c r="E2" s="1">
        <v>12050</v>
      </c>
      <c r="F2" s="1">
        <v>39270</v>
      </c>
      <c r="G2" s="1">
        <v>70320</v>
      </c>
      <c r="H2" s="1">
        <v>86890</v>
      </c>
      <c r="I2" s="1">
        <v>54720</v>
      </c>
      <c r="J2" s="1">
        <v>53260</v>
      </c>
      <c r="K2" s="1">
        <v>27510</v>
      </c>
      <c r="L2" s="1">
        <v>133400</v>
      </c>
      <c r="M2" s="1">
        <v>60400</v>
      </c>
      <c r="N2" s="1">
        <v>252600</v>
      </c>
      <c r="O2" s="1">
        <v>42400</v>
      </c>
      <c r="P2" s="1">
        <v>42860</v>
      </c>
      <c r="Q2" s="1">
        <v>8461</v>
      </c>
      <c r="R2" s="1">
        <v>30580</v>
      </c>
      <c r="S2" s="3">
        <v>85010</v>
      </c>
      <c r="T2" s="1">
        <v>59870</v>
      </c>
      <c r="U2" s="1">
        <v>36080</v>
      </c>
      <c r="V2" s="1">
        <v>24020</v>
      </c>
      <c r="W2" s="1">
        <v>46930</v>
      </c>
      <c r="X2" s="1">
        <v>35090</v>
      </c>
      <c r="Y2" s="1">
        <v>18840</v>
      </c>
      <c r="Z2" s="1">
        <v>38020</v>
      </c>
      <c r="AA2" s="1">
        <v>25910</v>
      </c>
      <c r="AB2" s="1">
        <v>33530</v>
      </c>
      <c r="AC2" s="1">
        <v>80230</v>
      </c>
      <c r="AD2" s="1">
        <v>71000</v>
      </c>
      <c r="AE2" s="1">
        <v>24830</v>
      </c>
      <c r="AF2" s="1">
        <v>20920</v>
      </c>
      <c r="AG2" s="1">
        <v>16730</v>
      </c>
      <c r="AH2" s="1">
        <v>164500</v>
      </c>
      <c r="AI2" s="1">
        <v>18200</v>
      </c>
      <c r="AJ2" s="1">
        <v>59140</v>
      </c>
      <c r="AK2" s="1">
        <v>53140</v>
      </c>
      <c r="AL2" s="1">
        <v>24710</v>
      </c>
      <c r="AM2" s="1">
        <v>22870</v>
      </c>
    </row>
    <row r="3" spans="1:39" x14ac:dyDescent="0.4">
      <c r="A3" s="1">
        <v>4</v>
      </c>
      <c r="B3" s="1">
        <v>350200</v>
      </c>
      <c r="C3" s="1">
        <v>84690</v>
      </c>
      <c r="D3" s="1">
        <v>955100</v>
      </c>
      <c r="E3" s="1">
        <v>106900</v>
      </c>
      <c r="F3" s="1">
        <v>451000</v>
      </c>
      <c r="G3" s="1">
        <v>642100</v>
      </c>
      <c r="H3" s="1">
        <v>443200</v>
      </c>
      <c r="I3" s="1">
        <v>549200</v>
      </c>
      <c r="J3" s="1">
        <v>436300</v>
      </c>
      <c r="K3" s="1">
        <v>162100</v>
      </c>
      <c r="L3" s="1">
        <v>683000</v>
      </c>
      <c r="M3" s="1">
        <v>252400</v>
      </c>
      <c r="N3" s="1">
        <v>1772000</v>
      </c>
      <c r="O3" s="1">
        <v>249600</v>
      </c>
      <c r="P3" s="1">
        <v>207400</v>
      </c>
      <c r="Q3" s="1">
        <v>30840</v>
      </c>
      <c r="R3" s="1">
        <v>291400</v>
      </c>
      <c r="S3" s="1">
        <v>189900</v>
      </c>
      <c r="T3" s="1">
        <v>125300</v>
      </c>
      <c r="U3" s="1">
        <v>257200</v>
      </c>
      <c r="V3" s="1">
        <v>21020</v>
      </c>
      <c r="W3" s="1">
        <v>45610</v>
      </c>
      <c r="X3" s="1">
        <v>75130</v>
      </c>
      <c r="Y3" s="1">
        <v>78820</v>
      </c>
      <c r="Z3" s="1">
        <v>151000</v>
      </c>
      <c r="AA3" s="1">
        <v>39200</v>
      </c>
      <c r="AB3" s="1">
        <v>254000</v>
      </c>
      <c r="AC3" s="1">
        <v>488700</v>
      </c>
      <c r="AD3" s="1">
        <v>346700</v>
      </c>
      <c r="AE3" s="1">
        <v>160500</v>
      </c>
      <c r="AF3" s="1">
        <v>58770</v>
      </c>
      <c r="AG3" s="1">
        <v>44210</v>
      </c>
      <c r="AH3" s="1">
        <v>613400</v>
      </c>
      <c r="AI3" s="1">
        <v>133500</v>
      </c>
      <c r="AJ3" s="1">
        <v>214800</v>
      </c>
      <c r="AK3" s="1">
        <v>263300</v>
      </c>
      <c r="AL3" s="1">
        <v>160600</v>
      </c>
      <c r="AM3" s="1">
        <v>178900</v>
      </c>
    </row>
    <row r="4" spans="1:39" x14ac:dyDescent="0.4">
      <c r="A4" s="1">
        <v>8</v>
      </c>
      <c r="B4" s="1">
        <v>650200</v>
      </c>
      <c r="C4" s="1">
        <v>256700</v>
      </c>
      <c r="D4" s="1">
        <v>3543000</v>
      </c>
      <c r="E4" s="1">
        <v>103700</v>
      </c>
      <c r="F4" s="1">
        <v>1375000</v>
      </c>
      <c r="G4" s="1">
        <v>390300</v>
      </c>
      <c r="H4" s="1">
        <v>1366000</v>
      </c>
      <c r="I4" s="1">
        <v>684500</v>
      </c>
      <c r="J4" s="1">
        <v>1617000</v>
      </c>
      <c r="K4" s="1">
        <v>1329000</v>
      </c>
      <c r="L4" s="1">
        <v>2219000</v>
      </c>
      <c r="M4" s="1">
        <v>1829000</v>
      </c>
      <c r="N4" s="1">
        <v>3493000</v>
      </c>
      <c r="O4" s="1">
        <v>638400</v>
      </c>
      <c r="P4" s="1">
        <v>439000</v>
      </c>
      <c r="Q4" s="1">
        <v>39070</v>
      </c>
      <c r="R4" s="1">
        <v>1344000</v>
      </c>
      <c r="S4" s="1">
        <v>221200</v>
      </c>
      <c r="T4" s="1">
        <v>952700</v>
      </c>
      <c r="U4" s="1">
        <v>371000</v>
      </c>
      <c r="V4" s="1">
        <v>40120</v>
      </c>
      <c r="W4" s="1">
        <v>88340</v>
      </c>
      <c r="X4" s="1">
        <v>526900</v>
      </c>
      <c r="Y4" s="1">
        <v>308600</v>
      </c>
      <c r="Z4" s="1">
        <v>449400</v>
      </c>
      <c r="AA4" s="1">
        <v>403400</v>
      </c>
      <c r="AB4" s="1">
        <v>656700</v>
      </c>
      <c r="AC4" s="1">
        <v>1519000</v>
      </c>
      <c r="AD4" s="1">
        <v>1716000</v>
      </c>
      <c r="AE4" s="1">
        <v>414100</v>
      </c>
      <c r="AF4" s="1">
        <v>295800</v>
      </c>
      <c r="AG4" s="1">
        <v>100600</v>
      </c>
      <c r="AH4" s="1">
        <v>2717000</v>
      </c>
      <c r="AI4" s="1">
        <v>320300</v>
      </c>
      <c r="AJ4" s="1">
        <v>1448000</v>
      </c>
      <c r="AK4" s="1">
        <v>763000</v>
      </c>
      <c r="AL4" s="1">
        <v>488100</v>
      </c>
      <c r="AM4" s="1">
        <v>352000</v>
      </c>
    </row>
    <row r="5" spans="1:39" x14ac:dyDescent="0.4">
      <c r="A5" s="1">
        <v>11</v>
      </c>
      <c r="B5" s="1">
        <v>2364000</v>
      </c>
      <c r="C5" s="1">
        <v>1015000</v>
      </c>
      <c r="D5" s="1">
        <v>5187000</v>
      </c>
      <c r="E5" s="1">
        <v>774900</v>
      </c>
      <c r="F5" s="1">
        <v>3347000</v>
      </c>
      <c r="G5" s="1">
        <v>1404000</v>
      </c>
      <c r="H5" s="1">
        <v>2281000</v>
      </c>
      <c r="I5" s="1">
        <v>3715000</v>
      </c>
      <c r="J5" s="1">
        <v>4101000</v>
      </c>
      <c r="K5" s="1">
        <v>1112000</v>
      </c>
      <c r="L5" s="1">
        <v>4192000</v>
      </c>
      <c r="M5" s="1">
        <v>3874000</v>
      </c>
      <c r="N5" s="1">
        <v>1296000</v>
      </c>
      <c r="O5" s="1">
        <v>2489000</v>
      </c>
      <c r="P5" s="1">
        <v>1514000</v>
      </c>
      <c r="Q5" s="1">
        <v>211700</v>
      </c>
      <c r="R5" s="1">
        <v>2747000</v>
      </c>
      <c r="S5" s="1">
        <v>1303000</v>
      </c>
      <c r="T5" s="1">
        <v>2120000</v>
      </c>
      <c r="U5" s="1">
        <v>1898000</v>
      </c>
      <c r="V5" s="1">
        <v>114100</v>
      </c>
      <c r="W5" s="1">
        <v>303200</v>
      </c>
      <c r="X5" s="1">
        <v>1207000</v>
      </c>
      <c r="Y5" s="1">
        <v>1460000</v>
      </c>
      <c r="Z5" s="1">
        <v>1839000</v>
      </c>
      <c r="AA5" s="1">
        <v>291000</v>
      </c>
      <c r="AB5" s="1">
        <v>1506000</v>
      </c>
      <c r="AC5" s="1">
        <v>2392000</v>
      </c>
      <c r="AD5" s="1">
        <v>1793000</v>
      </c>
      <c r="AE5" s="1">
        <v>1183000</v>
      </c>
      <c r="AF5" s="1">
        <v>432300</v>
      </c>
      <c r="AG5" s="1">
        <v>281900</v>
      </c>
      <c r="AH5" s="1">
        <v>2994000</v>
      </c>
      <c r="AI5" s="1">
        <v>326100</v>
      </c>
      <c r="AJ5" s="1">
        <v>1524000</v>
      </c>
      <c r="AK5" s="1">
        <v>995966.66669999994</v>
      </c>
      <c r="AL5" s="1">
        <v>1563000</v>
      </c>
      <c r="AM5" s="1">
        <v>569000</v>
      </c>
    </row>
    <row r="6" spans="1:39" x14ac:dyDescent="0.4">
      <c r="A6" s="1">
        <v>17</v>
      </c>
      <c r="B6" s="1">
        <v>2409000</v>
      </c>
      <c r="C6" s="1">
        <v>1519000</v>
      </c>
      <c r="D6" s="1">
        <v>2637000</v>
      </c>
      <c r="E6" s="1">
        <v>1373000</v>
      </c>
      <c r="F6" s="1">
        <v>1706000</v>
      </c>
      <c r="G6" s="1">
        <v>2164000</v>
      </c>
      <c r="H6" s="1">
        <v>2582000</v>
      </c>
      <c r="I6" s="1">
        <v>1731000</v>
      </c>
      <c r="J6" s="1">
        <v>2764000</v>
      </c>
      <c r="K6" s="1">
        <v>2598000</v>
      </c>
      <c r="L6" s="1">
        <v>7072000</v>
      </c>
      <c r="M6" s="1">
        <v>4370000</v>
      </c>
      <c r="N6" s="1">
        <v>4697000</v>
      </c>
      <c r="O6" s="1">
        <v>2304000</v>
      </c>
      <c r="P6" s="1">
        <v>3433000</v>
      </c>
      <c r="Q6" s="1">
        <v>1628000</v>
      </c>
      <c r="R6" s="1">
        <v>6075000</v>
      </c>
      <c r="S6" s="1">
        <v>1947000</v>
      </c>
      <c r="T6" s="1"/>
      <c r="U6" s="1"/>
      <c r="V6" s="1">
        <v>65830</v>
      </c>
      <c r="W6" s="1">
        <v>139400</v>
      </c>
      <c r="X6" s="1">
        <v>2366000</v>
      </c>
      <c r="Y6" s="1">
        <v>1979000</v>
      </c>
      <c r="Z6" s="1">
        <v>1813000</v>
      </c>
      <c r="AA6" s="1">
        <v>1086000</v>
      </c>
      <c r="AB6" s="1">
        <v>2000000</v>
      </c>
      <c r="AC6" s="1">
        <v>4385000</v>
      </c>
      <c r="AD6" s="1">
        <v>3965000</v>
      </c>
      <c r="AE6" s="1">
        <v>2661000</v>
      </c>
      <c r="AF6" s="1">
        <v>1782000</v>
      </c>
      <c r="AG6" s="1">
        <v>2573000</v>
      </c>
      <c r="AH6" s="1">
        <v>1806000</v>
      </c>
      <c r="AI6" s="1">
        <v>421100</v>
      </c>
      <c r="AJ6" s="1">
        <v>2109000</v>
      </c>
      <c r="AK6" s="1">
        <v>1438000</v>
      </c>
      <c r="AL6" s="1">
        <v>1674000</v>
      </c>
      <c r="AM6" s="1">
        <v>2087000</v>
      </c>
    </row>
    <row r="7" spans="1:39" x14ac:dyDescent="0.4">
      <c r="A7" s="1">
        <v>21</v>
      </c>
      <c r="B7" s="1">
        <v>3825000</v>
      </c>
      <c r="C7" s="1">
        <v>3614000</v>
      </c>
      <c r="D7" s="1">
        <v>8317000</v>
      </c>
      <c r="E7" s="1">
        <v>5282000</v>
      </c>
      <c r="F7" s="1">
        <v>3623000</v>
      </c>
      <c r="G7" s="1">
        <v>4225000</v>
      </c>
      <c r="H7" s="1">
        <v>5240000</v>
      </c>
      <c r="I7" s="1">
        <v>7554000</v>
      </c>
      <c r="J7" s="1">
        <v>4546000</v>
      </c>
      <c r="K7" s="1">
        <v>3052000</v>
      </c>
      <c r="L7" s="1">
        <v>10440000</v>
      </c>
      <c r="M7" s="1">
        <v>9303000</v>
      </c>
      <c r="N7" s="1">
        <v>14830000</v>
      </c>
      <c r="O7" s="1">
        <v>6697000</v>
      </c>
      <c r="P7" s="1">
        <v>4736000</v>
      </c>
      <c r="Q7" s="1">
        <v>4498000</v>
      </c>
      <c r="R7" s="1">
        <v>5624000</v>
      </c>
      <c r="S7" s="1">
        <v>3206000</v>
      </c>
      <c r="T7" s="1"/>
      <c r="U7" s="1"/>
      <c r="V7" s="1">
        <v>2195000</v>
      </c>
      <c r="W7" s="1">
        <v>2364000</v>
      </c>
      <c r="X7" s="1">
        <v>5449000</v>
      </c>
      <c r="Y7" s="1">
        <v>2411000</v>
      </c>
      <c r="Z7" s="1">
        <v>3687000</v>
      </c>
      <c r="AA7" s="1">
        <v>2868000</v>
      </c>
      <c r="AB7" s="1">
        <v>3503000</v>
      </c>
      <c r="AC7" s="1">
        <v>6489000</v>
      </c>
      <c r="AD7" s="1">
        <v>6887000</v>
      </c>
      <c r="AE7" s="1">
        <v>4472000</v>
      </c>
      <c r="AF7" s="1">
        <v>4730000</v>
      </c>
      <c r="AG7" s="1">
        <v>2621000</v>
      </c>
      <c r="AH7" s="1">
        <v>5990000</v>
      </c>
      <c r="AI7" s="1">
        <v>5329000</v>
      </c>
      <c r="AJ7" s="1">
        <v>6335000</v>
      </c>
      <c r="AK7" s="1">
        <v>4116000</v>
      </c>
      <c r="AL7" s="1">
        <v>2435000</v>
      </c>
      <c r="AM7" s="1">
        <v>1859000</v>
      </c>
    </row>
  </sheetData>
  <mergeCells count="4">
    <mergeCell ref="AB1:AM1"/>
    <mergeCell ref="B1:G1"/>
    <mergeCell ref="H1:R1"/>
    <mergeCell ref="S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DC56-EC39-4B3E-876D-33A5A30ECF11}">
  <dimension ref="A1:V37"/>
  <sheetViews>
    <sheetView tabSelected="1" topLeftCell="A25" workbookViewId="0">
      <selection activeCell="H33" sqref="H33"/>
    </sheetView>
  </sheetViews>
  <sheetFormatPr defaultRowHeight="16" x14ac:dyDescent="0.4"/>
  <cols>
    <col min="3" max="13" width="10.08203125" customWidth="1"/>
  </cols>
  <sheetData>
    <row r="1" spans="1:22" x14ac:dyDescent="0.4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2" x14ac:dyDescent="0.4">
      <c r="C2" s="6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</row>
    <row r="3" spans="1:22" x14ac:dyDescent="0.4">
      <c r="B3" s="8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17</v>
      </c>
      <c r="L3" s="9" t="s">
        <v>14</v>
      </c>
      <c r="M3" s="17" t="s">
        <v>15</v>
      </c>
      <c r="N3" s="10"/>
      <c r="O3" s="10"/>
      <c r="P3" s="10"/>
    </row>
    <row r="4" spans="1:22" x14ac:dyDescent="0.4">
      <c r="A4" s="11">
        <f t="shared" ref="A4:A9" si="0">B4*24</f>
        <v>0</v>
      </c>
      <c r="B4" s="12">
        <f>0*24</f>
        <v>0</v>
      </c>
      <c r="C4" s="13">
        <v>86890</v>
      </c>
      <c r="D4" s="13">
        <v>54720</v>
      </c>
      <c r="E4" s="13">
        <v>53260</v>
      </c>
      <c r="F4" s="13">
        <v>27510</v>
      </c>
      <c r="G4" s="13">
        <v>133400</v>
      </c>
      <c r="H4" s="13">
        <v>60400</v>
      </c>
      <c r="I4" s="13">
        <v>252600</v>
      </c>
      <c r="J4" s="13">
        <v>42400</v>
      </c>
      <c r="K4" s="13">
        <v>42860</v>
      </c>
      <c r="L4" s="13">
        <v>30580</v>
      </c>
      <c r="M4" s="14">
        <f>AVERAGE(C4:L4)</f>
        <v>78462</v>
      </c>
      <c r="N4" s="10">
        <f t="shared" ref="N4:N9" si="1">M4/$M$4</f>
        <v>1</v>
      </c>
      <c r="O4">
        <f>STDEV(C4:L4)</f>
        <v>68633.551691412402</v>
      </c>
    </row>
    <row r="5" spans="1:22" x14ac:dyDescent="0.4">
      <c r="A5" s="11">
        <f t="shared" si="0"/>
        <v>96</v>
      </c>
      <c r="B5" s="12">
        <v>4</v>
      </c>
      <c r="C5" s="13">
        <v>443200</v>
      </c>
      <c r="D5" s="13">
        <v>549200</v>
      </c>
      <c r="E5" s="13">
        <v>436300</v>
      </c>
      <c r="F5" s="13">
        <v>162100</v>
      </c>
      <c r="G5" s="13">
        <v>683000</v>
      </c>
      <c r="H5" s="13">
        <v>252400</v>
      </c>
      <c r="I5" s="13">
        <v>1772000</v>
      </c>
      <c r="J5" s="13">
        <v>249600</v>
      </c>
      <c r="K5" s="13">
        <v>207400</v>
      </c>
      <c r="L5" s="13">
        <v>291400</v>
      </c>
      <c r="M5" s="14">
        <f>AVERAGE(C5:L5)</f>
        <v>504660</v>
      </c>
      <c r="N5" s="10">
        <f t="shared" si="1"/>
        <v>6.4319033417450484</v>
      </c>
      <c r="O5">
        <f>STDEV(C5:L5)</f>
        <v>474724.65282519296</v>
      </c>
    </row>
    <row r="6" spans="1:22" x14ac:dyDescent="0.4">
      <c r="A6" s="11">
        <f t="shared" si="0"/>
        <v>192</v>
      </c>
      <c r="B6" s="12">
        <v>8</v>
      </c>
      <c r="C6" s="13">
        <v>1366000</v>
      </c>
      <c r="D6" s="13">
        <v>684500</v>
      </c>
      <c r="E6" s="13">
        <v>1617000</v>
      </c>
      <c r="F6" s="13">
        <v>1329000</v>
      </c>
      <c r="G6" s="13">
        <v>2219000</v>
      </c>
      <c r="H6" s="13">
        <v>1829000</v>
      </c>
      <c r="I6" s="13">
        <v>3493000</v>
      </c>
      <c r="J6" s="13">
        <v>638400</v>
      </c>
      <c r="K6" s="13">
        <v>439000</v>
      </c>
      <c r="L6" s="13">
        <v>1344000</v>
      </c>
      <c r="M6" s="14">
        <f>AVERAGE(C6:L6)</f>
        <v>1495890</v>
      </c>
      <c r="N6" s="10">
        <f t="shared" si="1"/>
        <v>19.06515255792613</v>
      </c>
      <c r="O6">
        <f>STDEV(C6:L6)</f>
        <v>895384.45429882244</v>
      </c>
    </row>
    <row r="7" spans="1:22" x14ac:dyDescent="0.4">
      <c r="A7" s="11">
        <f t="shared" si="0"/>
        <v>264</v>
      </c>
      <c r="B7" s="12">
        <v>11</v>
      </c>
      <c r="C7" s="13">
        <v>2281000</v>
      </c>
      <c r="D7" s="13">
        <v>3715000</v>
      </c>
      <c r="E7" s="13">
        <v>4101000</v>
      </c>
      <c r="F7" s="13">
        <v>1112000</v>
      </c>
      <c r="G7" s="13">
        <v>4192000</v>
      </c>
      <c r="H7" s="13">
        <v>3874000</v>
      </c>
      <c r="I7" s="13">
        <v>1296000</v>
      </c>
      <c r="J7" s="13">
        <v>2489000</v>
      </c>
      <c r="K7" s="13">
        <v>1514000</v>
      </c>
      <c r="L7" s="13">
        <v>2747000</v>
      </c>
      <c r="M7" s="14">
        <f>AVERAGE(C7:L7)</f>
        <v>2732100</v>
      </c>
      <c r="N7" s="10">
        <f t="shared" si="1"/>
        <v>34.820677525426319</v>
      </c>
      <c r="O7">
        <f>STDEV(C7:L7)</f>
        <v>1188318.5553078302</v>
      </c>
    </row>
    <row r="8" spans="1:22" x14ac:dyDescent="0.4">
      <c r="A8" s="11">
        <f t="shared" si="0"/>
        <v>408</v>
      </c>
      <c r="B8" s="12">
        <v>17</v>
      </c>
      <c r="C8" s="13">
        <v>2582000</v>
      </c>
      <c r="D8" s="13">
        <v>1731000</v>
      </c>
      <c r="E8" s="13">
        <v>2764000</v>
      </c>
      <c r="F8" s="13">
        <v>2598000</v>
      </c>
      <c r="G8" s="13">
        <v>7072000</v>
      </c>
      <c r="H8" s="13">
        <v>4370000</v>
      </c>
      <c r="I8" s="13">
        <v>4697000</v>
      </c>
      <c r="J8" s="13">
        <v>2304000</v>
      </c>
      <c r="K8" s="13">
        <v>3433000</v>
      </c>
      <c r="L8" s="13">
        <v>4075000</v>
      </c>
      <c r="M8" s="14">
        <f>AVERAGE(C8:L8)</f>
        <v>3562600</v>
      </c>
      <c r="N8" s="10">
        <f t="shared" si="1"/>
        <v>45.405419183808725</v>
      </c>
      <c r="O8">
        <f>STDEV(C8:L8)</f>
        <v>1563565.029028214</v>
      </c>
    </row>
    <row r="9" spans="1:22" x14ac:dyDescent="0.4">
      <c r="A9" s="11">
        <f t="shared" si="0"/>
        <v>504</v>
      </c>
      <c r="B9" s="12">
        <v>21</v>
      </c>
      <c r="C9" s="13">
        <v>5240000</v>
      </c>
      <c r="D9" s="13">
        <v>7554000</v>
      </c>
      <c r="E9" s="13">
        <v>4546000</v>
      </c>
      <c r="F9" s="13">
        <v>3052000</v>
      </c>
      <c r="G9" s="13">
        <v>10440000</v>
      </c>
      <c r="H9" s="13">
        <v>9303000</v>
      </c>
      <c r="I9" s="13">
        <v>14830000</v>
      </c>
      <c r="J9" s="13">
        <v>6697000</v>
      </c>
      <c r="K9" s="13">
        <v>4736000</v>
      </c>
      <c r="L9" s="13">
        <v>5624000</v>
      </c>
      <c r="M9" s="14">
        <f>AVERAGE(C9:L9)</f>
        <v>7202200</v>
      </c>
      <c r="N9" s="10">
        <f t="shared" si="1"/>
        <v>91.792205143891309</v>
      </c>
      <c r="O9">
        <f>STDEV(C9:L9)</f>
        <v>3498597.7762526516</v>
      </c>
    </row>
    <row r="10" spans="1:22" x14ac:dyDescent="0.4">
      <c r="A10" s="11"/>
      <c r="B10" s="1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O10" s="10"/>
    </row>
    <row r="11" spans="1:22" x14ac:dyDescent="0.4">
      <c r="A11" s="11"/>
      <c r="B11" s="19"/>
      <c r="C11" s="6" t="s">
        <v>16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2" x14ac:dyDescent="0.4">
      <c r="A12" s="11">
        <f>B12*24</f>
        <v>0</v>
      </c>
      <c r="B12" s="12">
        <v>0</v>
      </c>
      <c r="C12" s="13">
        <f t="shared" ref="C12:C17" si="2">C4/$C$4</f>
        <v>1</v>
      </c>
      <c r="D12" s="13">
        <f t="shared" ref="D12:D17" si="3">D4/$D$4</f>
        <v>1</v>
      </c>
      <c r="E12" s="13">
        <f t="shared" ref="E12:E17" si="4">E4/$E$4</f>
        <v>1</v>
      </c>
      <c r="F12" s="13">
        <f t="shared" ref="F12:F17" si="5">F4/$F$4</f>
        <v>1</v>
      </c>
      <c r="G12" s="13">
        <f t="shared" ref="G12:G17" si="6">G4/$G$4</f>
        <v>1</v>
      </c>
      <c r="H12" s="13">
        <f t="shared" ref="H12:H17" si="7">H4/$H$4</f>
        <v>1</v>
      </c>
      <c r="I12" s="13">
        <f t="shared" ref="I12:I17" si="8">I4/$I$4</f>
        <v>1</v>
      </c>
      <c r="J12" s="16">
        <f t="shared" ref="J12:J17" si="9">J4/$J$4</f>
        <v>1</v>
      </c>
      <c r="K12" s="16">
        <f>K4/$K$4</f>
        <v>1</v>
      </c>
      <c r="L12" s="13">
        <f>L4/$L$4</f>
        <v>1</v>
      </c>
      <c r="M12" s="15">
        <f>AVERAGE(C12:L12)</f>
        <v>1</v>
      </c>
      <c r="N12">
        <f>STDEV(C12:L12)</f>
        <v>0</v>
      </c>
    </row>
    <row r="13" spans="1:22" x14ac:dyDescent="0.4">
      <c r="A13" s="11">
        <f t="shared" ref="A13:A17" si="10">B13*24</f>
        <v>96</v>
      </c>
      <c r="B13" s="12">
        <v>4</v>
      </c>
      <c r="C13" s="20">
        <f t="shared" si="2"/>
        <v>5.1007020370583493</v>
      </c>
      <c r="D13" s="20">
        <f t="shared" si="3"/>
        <v>10.036549707602338</v>
      </c>
      <c r="E13" s="20">
        <f t="shared" si="4"/>
        <v>8.1918888471648525</v>
      </c>
      <c r="F13" s="20">
        <f t="shared" si="5"/>
        <v>5.8924027626317699</v>
      </c>
      <c r="G13" s="20">
        <f t="shared" si="6"/>
        <v>5.1199400299850071</v>
      </c>
      <c r="H13" s="20">
        <f t="shared" si="7"/>
        <v>4.1788079470198678</v>
      </c>
      <c r="I13" s="20">
        <f t="shared" si="8"/>
        <v>7.0150435471100554</v>
      </c>
      <c r="J13" s="21">
        <f t="shared" si="9"/>
        <v>5.8867924528301883</v>
      </c>
      <c r="K13" s="21">
        <f t="shared" ref="K13:K17" si="11">K5/$K$4</f>
        <v>4.8390107326178251</v>
      </c>
      <c r="L13" s="20">
        <f t="shared" ref="L13:L17" si="12">L5/$L$4</f>
        <v>9.5291039895356437</v>
      </c>
      <c r="M13" s="22">
        <f>AVERAGE(C13:L13)</f>
        <v>6.5790242053555898</v>
      </c>
      <c r="N13">
        <f>STDEV(C13:L13)</f>
        <v>2.0413116804831763</v>
      </c>
    </row>
    <row r="14" spans="1:22" x14ac:dyDescent="0.4">
      <c r="A14" s="11">
        <f t="shared" si="10"/>
        <v>192</v>
      </c>
      <c r="B14" s="12">
        <v>8</v>
      </c>
      <c r="C14" s="20">
        <f t="shared" si="2"/>
        <v>15.721026585337784</v>
      </c>
      <c r="D14" s="20">
        <f t="shared" si="3"/>
        <v>12.509137426900585</v>
      </c>
      <c r="E14" s="20">
        <f t="shared" si="4"/>
        <v>30.360495681562149</v>
      </c>
      <c r="F14" s="20">
        <f t="shared" si="5"/>
        <v>48.30970556161396</v>
      </c>
      <c r="G14" s="20">
        <f t="shared" si="6"/>
        <v>16.634182908545728</v>
      </c>
      <c r="H14" s="20">
        <f t="shared" si="7"/>
        <v>30.281456953642383</v>
      </c>
      <c r="I14" s="20">
        <f t="shared" si="8"/>
        <v>13.82818685669042</v>
      </c>
      <c r="J14" s="21">
        <f t="shared" si="9"/>
        <v>15.056603773584905</v>
      </c>
      <c r="K14" s="21">
        <f t="shared" si="11"/>
        <v>10.242650489967335</v>
      </c>
      <c r="L14" s="20">
        <f t="shared" si="12"/>
        <v>43.950294310006541</v>
      </c>
      <c r="M14" s="22">
        <f>AVERAGE(C14:L14)</f>
        <v>23.689374054785176</v>
      </c>
      <c r="N14">
        <f>STDEV(C14:L14)</f>
        <v>13.725382482713592</v>
      </c>
    </row>
    <row r="15" spans="1:22" x14ac:dyDescent="0.4">
      <c r="A15" s="11">
        <f t="shared" si="10"/>
        <v>264</v>
      </c>
      <c r="B15" s="12">
        <v>11</v>
      </c>
      <c r="C15" s="20">
        <f t="shared" si="2"/>
        <v>26.251582460582345</v>
      </c>
      <c r="D15" s="20">
        <f t="shared" si="3"/>
        <v>67.891081871345023</v>
      </c>
      <c r="E15" s="20">
        <f t="shared" si="4"/>
        <v>76.999624483665045</v>
      </c>
      <c r="F15" s="20">
        <f t="shared" si="5"/>
        <v>40.421664849145763</v>
      </c>
      <c r="G15" s="20">
        <f t="shared" si="6"/>
        <v>31.424287856071963</v>
      </c>
      <c r="H15" s="20">
        <f t="shared" si="7"/>
        <v>64.139072847682115</v>
      </c>
      <c r="I15" s="20">
        <f t="shared" si="8"/>
        <v>5.130641330166271</v>
      </c>
      <c r="J15" s="21">
        <f t="shared" si="9"/>
        <v>58.702830188679243</v>
      </c>
      <c r="K15" s="21">
        <f t="shared" si="11"/>
        <v>35.324311712552493</v>
      </c>
      <c r="L15" s="20">
        <f t="shared" si="12"/>
        <v>89.829954218443433</v>
      </c>
      <c r="M15" s="22">
        <f>AVERAGE(C15:L15)</f>
        <v>49.611505181833373</v>
      </c>
      <c r="N15">
        <f>STDEV(C15:L15)</f>
        <v>26.117391467441358</v>
      </c>
    </row>
    <row r="16" spans="1:22" x14ac:dyDescent="0.4">
      <c r="A16" s="11">
        <f t="shared" si="10"/>
        <v>408</v>
      </c>
      <c r="B16" s="12">
        <v>17</v>
      </c>
      <c r="C16" s="20">
        <f t="shared" si="2"/>
        <v>29.715732535389574</v>
      </c>
      <c r="D16" s="20">
        <f t="shared" si="3"/>
        <v>31.633771929824562</v>
      </c>
      <c r="E16" s="20">
        <f t="shared" si="4"/>
        <v>51.89635749155088</v>
      </c>
      <c r="F16" s="20">
        <f t="shared" si="5"/>
        <v>94.438386041439472</v>
      </c>
      <c r="G16" s="20">
        <f t="shared" si="6"/>
        <v>53.013493253373312</v>
      </c>
      <c r="H16" s="20">
        <f t="shared" si="7"/>
        <v>72.350993377483448</v>
      </c>
      <c r="I16" s="20">
        <f t="shared" si="8"/>
        <v>18.594615993665876</v>
      </c>
      <c r="J16" s="21">
        <f t="shared" si="9"/>
        <v>54.339622641509436</v>
      </c>
      <c r="K16" s="21">
        <f t="shared" si="11"/>
        <v>80.097993467102199</v>
      </c>
      <c r="L16" s="20">
        <f t="shared" si="12"/>
        <v>133.25703073904512</v>
      </c>
      <c r="M16" s="22">
        <f>AVERAGE(C16:L16)</f>
        <v>61.933799747038393</v>
      </c>
      <c r="N16">
        <f>STDEV(C16:L16)</f>
        <v>34.406687489197417</v>
      </c>
    </row>
    <row r="17" spans="1:16" x14ac:dyDescent="0.4">
      <c r="A17" s="11">
        <f t="shared" si="10"/>
        <v>504</v>
      </c>
      <c r="B17" s="12">
        <v>21</v>
      </c>
      <c r="C17" s="20">
        <f t="shared" si="2"/>
        <v>60.306134192657382</v>
      </c>
      <c r="D17" s="20">
        <f t="shared" si="3"/>
        <v>138.0482456140351</v>
      </c>
      <c r="E17" s="20">
        <f t="shared" si="4"/>
        <v>85.354862936537742</v>
      </c>
      <c r="F17" s="20">
        <f t="shared" si="5"/>
        <v>110.94147582697201</v>
      </c>
      <c r="G17" s="20">
        <f t="shared" si="6"/>
        <v>78.260869565217391</v>
      </c>
      <c r="H17" s="20">
        <f t="shared" si="7"/>
        <v>154.02317880794703</v>
      </c>
      <c r="I17" s="20">
        <f t="shared" si="8"/>
        <v>58.709422011084719</v>
      </c>
      <c r="J17" s="21">
        <f t="shared" si="9"/>
        <v>157.94811320754718</v>
      </c>
      <c r="K17" s="21">
        <f t="shared" si="11"/>
        <v>110.49930004666355</v>
      </c>
      <c r="L17" s="20">
        <f t="shared" si="12"/>
        <v>183.91105297580117</v>
      </c>
      <c r="M17" s="22">
        <f>AVERAGE(C17:L17)</f>
        <v>113.80026551844632</v>
      </c>
      <c r="N17">
        <f>STDEV(C17:L17)</f>
        <v>43.535788642663178</v>
      </c>
    </row>
    <row r="19" spans="1:16" x14ac:dyDescent="0.4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1" spans="1:16" x14ac:dyDescent="0.4">
      <c r="A21" s="18" t="s">
        <v>19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6" x14ac:dyDescent="0.4">
      <c r="C22" s="6" t="s">
        <v>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</row>
    <row r="23" spans="1:16" x14ac:dyDescent="0.4">
      <c r="B23" s="8" t="s">
        <v>5</v>
      </c>
      <c r="C23" s="9" t="s">
        <v>6</v>
      </c>
      <c r="D23" s="9" t="s">
        <v>7</v>
      </c>
      <c r="E23" s="9" t="s">
        <v>8</v>
      </c>
      <c r="F23" s="9" t="s">
        <v>9</v>
      </c>
      <c r="G23" s="9" t="s">
        <v>10</v>
      </c>
      <c r="H23" s="9" t="s">
        <v>11</v>
      </c>
      <c r="I23" s="9" t="s">
        <v>12</v>
      </c>
      <c r="J23" s="9" t="s">
        <v>13</v>
      </c>
      <c r="K23" s="9" t="s">
        <v>17</v>
      </c>
      <c r="L23" s="9" t="s">
        <v>14</v>
      </c>
      <c r="M23" s="17" t="s">
        <v>15</v>
      </c>
      <c r="N23" s="10"/>
      <c r="O23" s="10"/>
    </row>
    <row r="24" spans="1:16" x14ac:dyDescent="0.4">
      <c r="A24" s="11">
        <f t="shared" ref="A24:A29" si="13">B24*24</f>
        <v>0</v>
      </c>
      <c r="B24" s="12">
        <f>0*24</f>
        <v>0</v>
      </c>
      <c r="C24" s="13">
        <v>33530</v>
      </c>
      <c r="D24" s="13">
        <v>80230</v>
      </c>
      <c r="E24" s="13">
        <v>71000</v>
      </c>
      <c r="F24" s="13">
        <v>24830</v>
      </c>
      <c r="G24" s="13">
        <v>24710</v>
      </c>
      <c r="H24" s="13">
        <v>16730</v>
      </c>
      <c r="I24" s="13">
        <v>164500</v>
      </c>
      <c r="J24" s="13">
        <v>18200</v>
      </c>
      <c r="K24" s="13">
        <v>59140</v>
      </c>
      <c r="L24" s="13">
        <v>53140</v>
      </c>
      <c r="M24" s="14">
        <f>AVERAGE(C24:L24)</f>
        <v>54601</v>
      </c>
      <c r="N24" s="10">
        <f>M24/$M$24</f>
        <v>1</v>
      </c>
      <c r="O24">
        <f>STDEV(C24:L24)</f>
        <v>44732.932052348187</v>
      </c>
    </row>
    <row r="25" spans="1:16" x14ac:dyDescent="0.4">
      <c r="A25" s="11">
        <f t="shared" si="13"/>
        <v>96</v>
      </c>
      <c r="B25" s="12">
        <v>4</v>
      </c>
      <c r="C25" s="13">
        <v>254000</v>
      </c>
      <c r="D25" s="13">
        <v>488700</v>
      </c>
      <c r="E25" s="13">
        <v>346700</v>
      </c>
      <c r="F25" s="13">
        <v>160500</v>
      </c>
      <c r="G25" s="13">
        <v>160600</v>
      </c>
      <c r="H25" s="13">
        <v>44210</v>
      </c>
      <c r="I25" s="13">
        <v>613400</v>
      </c>
      <c r="J25" s="13">
        <v>133500</v>
      </c>
      <c r="K25" s="13">
        <v>214800</v>
      </c>
      <c r="L25" s="13">
        <v>263300</v>
      </c>
      <c r="M25" s="14">
        <f>AVERAGE(C25:L25)</f>
        <v>267971</v>
      </c>
      <c r="N25" s="10">
        <f t="shared" ref="N25:N29" si="14">M25/$M$24</f>
        <v>4.9078038863757074</v>
      </c>
      <c r="O25">
        <f>STDEV(C25:L25)</f>
        <v>172728.07327961744</v>
      </c>
    </row>
    <row r="26" spans="1:16" x14ac:dyDescent="0.4">
      <c r="A26" s="11">
        <f t="shared" si="13"/>
        <v>192</v>
      </c>
      <c r="B26" s="12">
        <v>8</v>
      </c>
      <c r="C26" s="13">
        <v>656700</v>
      </c>
      <c r="D26" s="13">
        <v>1519000</v>
      </c>
      <c r="E26" s="13">
        <v>1716000</v>
      </c>
      <c r="F26" s="13">
        <v>414100</v>
      </c>
      <c r="G26" s="13">
        <v>488100</v>
      </c>
      <c r="H26" s="13">
        <v>100600</v>
      </c>
      <c r="I26" s="13">
        <v>2717000</v>
      </c>
      <c r="J26" s="13">
        <v>320300</v>
      </c>
      <c r="K26" s="13">
        <v>1448000</v>
      </c>
      <c r="L26" s="13">
        <v>763000</v>
      </c>
      <c r="M26" s="14">
        <f>AVERAGE(C26:L26)</f>
        <v>1014280</v>
      </c>
      <c r="N26" s="10">
        <f t="shared" si="14"/>
        <v>18.576216552810386</v>
      </c>
      <c r="O26">
        <f>STDEV(C26:L26)</f>
        <v>815068.33905712061</v>
      </c>
    </row>
    <row r="27" spans="1:16" x14ac:dyDescent="0.4">
      <c r="A27" s="11">
        <f t="shared" si="13"/>
        <v>264</v>
      </c>
      <c r="B27" s="12">
        <v>11</v>
      </c>
      <c r="C27" s="13">
        <v>1506000</v>
      </c>
      <c r="D27" s="13">
        <v>2392000</v>
      </c>
      <c r="E27" s="13">
        <v>1793000</v>
      </c>
      <c r="F27" s="13">
        <v>1183000</v>
      </c>
      <c r="G27" s="13">
        <v>1563000</v>
      </c>
      <c r="H27" s="13">
        <v>281900</v>
      </c>
      <c r="I27" s="13">
        <v>2994000</v>
      </c>
      <c r="J27" s="13">
        <v>326100</v>
      </c>
      <c r="K27" s="13">
        <v>1524000</v>
      </c>
      <c r="L27" s="13">
        <v>995966.66669999994</v>
      </c>
      <c r="M27" s="14">
        <f>AVERAGE(C27:L27)</f>
        <v>1455896.6666699999</v>
      </c>
      <c r="N27" s="10">
        <f t="shared" si="14"/>
        <v>26.664285757953149</v>
      </c>
      <c r="O27">
        <f>STDEV(C27:L27)</f>
        <v>837657.20786338474</v>
      </c>
    </row>
    <row r="28" spans="1:16" x14ac:dyDescent="0.4">
      <c r="A28" s="11">
        <f t="shared" si="13"/>
        <v>408</v>
      </c>
      <c r="B28" s="12">
        <v>17</v>
      </c>
      <c r="C28" s="13">
        <v>2000000</v>
      </c>
      <c r="D28" s="13">
        <v>4385000</v>
      </c>
      <c r="E28" s="13">
        <v>3965000</v>
      </c>
      <c r="F28" s="13">
        <v>2661000</v>
      </c>
      <c r="G28" s="13">
        <v>1674000</v>
      </c>
      <c r="H28" s="13">
        <v>2573000</v>
      </c>
      <c r="I28" s="13">
        <v>1806000</v>
      </c>
      <c r="J28" s="13">
        <v>421100</v>
      </c>
      <c r="K28" s="13">
        <v>2109000</v>
      </c>
      <c r="L28" s="13">
        <v>1438000</v>
      </c>
      <c r="M28" s="14">
        <f>AVERAGE(C28:L28)</f>
        <v>2303210</v>
      </c>
      <c r="N28" s="10">
        <f t="shared" si="14"/>
        <v>42.182560758960456</v>
      </c>
      <c r="O28">
        <f>STDEV(C28:L28)</f>
        <v>1171888.2753440659</v>
      </c>
    </row>
    <row r="29" spans="1:16" x14ac:dyDescent="0.4">
      <c r="A29" s="11">
        <f t="shared" si="13"/>
        <v>504</v>
      </c>
      <c r="B29" s="12">
        <v>21</v>
      </c>
      <c r="C29" s="13">
        <v>3503000</v>
      </c>
      <c r="D29" s="13">
        <v>6489000</v>
      </c>
      <c r="E29" s="13">
        <v>6887000</v>
      </c>
      <c r="F29" s="13">
        <v>4472000</v>
      </c>
      <c r="G29" s="13">
        <v>2435000</v>
      </c>
      <c r="H29" s="13">
        <v>2621000</v>
      </c>
      <c r="I29" s="13">
        <v>5990000</v>
      </c>
      <c r="J29" s="13">
        <v>5329000</v>
      </c>
      <c r="K29" s="13">
        <v>6335000</v>
      </c>
      <c r="L29" s="13">
        <v>4116000</v>
      </c>
      <c r="M29" s="14">
        <f>AVERAGE(C29:L29)</f>
        <v>4817700</v>
      </c>
      <c r="N29" s="10">
        <f t="shared" si="14"/>
        <v>88.234647717074779</v>
      </c>
      <c r="O29">
        <f>STDEV(C29:L29)</f>
        <v>1628094.9364893383</v>
      </c>
    </row>
    <row r="30" spans="1:16" x14ac:dyDescent="0.4">
      <c r="A30" s="11"/>
      <c r="B30" s="1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O30" s="10"/>
    </row>
    <row r="31" spans="1:16" x14ac:dyDescent="0.4">
      <c r="A31" s="11"/>
      <c r="B31" s="19"/>
      <c r="C31" s="6" t="s">
        <v>16</v>
      </c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6" x14ac:dyDescent="0.4">
      <c r="A32" s="11">
        <f>B32*24</f>
        <v>0</v>
      </c>
      <c r="B32" s="12">
        <v>0</v>
      </c>
      <c r="C32" s="13">
        <f>C24/$C$24</f>
        <v>1</v>
      </c>
      <c r="D32" s="13">
        <f>D24/$D$24</f>
        <v>1</v>
      </c>
      <c r="E32" s="13">
        <f>E24/$E$24</f>
        <v>1</v>
      </c>
      <c r="F32" s="13">
        <f>F24/$F$24</f>
        <v>1</v>
      </c>
      <c r="G32" s="13">
        <f>G24/$G$24</f>
        <v>1</v>
      </c>
      <c r="H32" s="13">
        <f>H24/$H$24</f>
        <v>1</v>
      </c>
      <c r="I32" s="13">
        <f>I24/$I$24</f>
        <v>1</v>
      </c>
      <c r="J32" s="16">
        <f>J24/$J$24</f>
        <v>1</v>
      </c>
      <c r="K32" s="16">
        <f>K24/$K$24</f>
        <v>1</v>
      </c>
      <c r="L32" s="13">
        <f>L24/$L$24</f>
        <v>1</v>
      </c>
      <c r="M32" s="15">
        <f>AVERAGE(C32:L32)</f>
        <v>1</v>
      </c>
      <c r="N32">
        <f>STDEV(C32:L32)</f>
        <v>0</v>
      </c>
    </row>
    <row r="33" spans="1:14" x14ac:dyDescent="0.4">
      <c r="A33" s="11">
        <f t="shared" ref="A33:A37" si="15">B33*24</f>
        <v>96</v>
      </c>
      <c r="B33" s="12">
        <v>4</v>
      </c>
      <c r="C33" s="13">
        <f t="shared" ref="C33:C37" si="16">C25/$C$24</f>
        <v>7.5753056963912915</v>
      </c>
      <c r="D33" s="13">
        <f t="shared" ref="D33:D37" si="17">D25/$D$24</f>
        <v>6.0912376916365449</v>
      </c>
      <c r="E33" s="13">
        <f t="shared" ref="E33:E37" si="18">E25/$E$24</f>
        <v>4.8830985915492962</v>
      </c>
      <c r="F33" s="13">
        <f t="shared" ref="F33:F37" si="19">F25/$F$24</f>
        <v>6.4639548932742654</v>
      </c>
      <c r="G33" s="13">
        <f t="shared" ref="G33:G37" si="20">G25/$G$24</f>
        <v>6.4993929583164709</v>
      </c>
      <c r="H33" s="13">
        <f t="shared" ref="H33:H37" si="21">H25/$H$24</f>
        <v>2.642558278541542</v>
      </c>
      <c r="I33" s="13">
        <f t="shared" ref="I33:I37" si="22">I25/$I$24</f>
        <v>3.7288753799392098</v>
      </c>
      <c r="J33" s="16">
        <f t="shared" ref="J33:J37" si="23">J25/$J$24</f>
        <v>7.3351648351648349</v>
      </c>
      <c r="K33" s="16">
        <f t="shared" ref="K33:K37" si="24">K25/$K$24</f>
        <v>3.6320595197835646</v>
      </c>
      <c r="L33" s="13">
        <f t="shared" ref="L33:L37" si="25">L25/$L$24</f>
        <v>4.954836281520512</v>
      </c>
      <c r="M33" s="22">
        <f>AVERAGE(C33:L33)</f>
        <v>5.3806484126117535</v>
      </c>
      <c r="N33">
        <f>STDEV(C33:L33)</f>
        <v>1.6759296291787651</v>
      </c>
    </row>
    <row r="34" spans="1:14" x14ac:dyDescent="0.4">
      <c r="A34" s="11">
        <f t="shared" si="15"/>
        <v>192</v>
      </c>
      <c r="B34" s="12">
        <v>8</v>
      </c>
      <c r="C34" s="13">
        <f t="shared" si="16"/>
        <v>19.585445869370712</v>
      </c>
      <c r="D34" s="13">
        <f t="shared" si="17"/>
        <v>18.933067431135484</v>
      </c>
      <c r="E34" s="13">
        <f t="shared" si="18"/>
        <v>24.169014084507044</v>
      </c>
      <c r="F34" s="13">
        <f t="shared" si="19"/>
        <v>16.677406363270237</v>
      </c>
      <c r="G34" s="13">
        <f t="shared" si="20"/>
        <v>19.753136382031567</v>
      </c>
      <c r="H34" s="13">
        <f t="shared" si="21"/>
        <v>6.0131500298864315</v>
      </c>
      <c r="I34" s="13">
        <f t="shared" si="22"/>
        <v>16.516717325227962</v>
      </c>
      <c r="J34" s="16">
        <f t="shared" si="23"/>
        <v>17.598901098901099</v>
      </c>
      <c r="K34" s="16">
        <f t="shared" si="24"/>
        <v>24.484274602637807</v>
      </c>
      <c r="L34" s="13">
        <f t="shared" si="25"/>
        <v>14.358298833270606</v>
      </c>
      <c r="M34" s="22">
        <f>AVERAGE(C34:L34)</f>
        <v>17.808941202023895</v>
      </c>
      <c r="N34">
        <f>STDEV(C34:L34)</f>
        <v>5.2414171027775609</v>
      </c>
    </row>
    <row r="35" spans="1:14" x14ac:dyDescent="0.4">
      <c r="A35" s="11">
        <f t="shared" si="15"/>
        <v>264</v>
      </c>
      <c r="B35" s="12">
        <v>11</v>
      </c>
      <c r="C35" s="13">
        <f t="shared" si="16"/>
        <v>44.915001491201906</v>
      </c>
      <c r="D35" s="13">
        <f t="shared" si="17"/>
        <v>29.814283933690639</v>
      </c>
      <c r="E35" s="13">
        <f t="shared" si="18"/>
        <v>25.253521126760564</v>
      </c>
      <c r="F35" s="13">
        <f t="shared" si="19"/>
        <v>47.643979057591622</v>
      </c>
      <c r="G35" s="13">
        <f t="shared" si="20"/>
        <v>63.253743423715093</v>
      </c>
      <c r="H35" s="13">
        <f t="shared" si="21"/>
        <v>16.849970113568439</v>
      </c>
      <c r="I35" s="13">
        <f t="shared" si="22"/>
        <v>18.200607902735563</v>
      </c>
      <c r="J35" s="16">
        <f t="shared" si="23"/>
        <v>17.917582417582416</v>
      </c>
      <c r="K35" s="16">
        <f t="shared" si="24"/>
        <v>25.769360838687859</v>
      </c>
      <c r="L35" s="13">
        <f t="shared" si="25"/>
        <v>18.742315895747083</v>
      </c>
      <c r="M35" s="22">
        <f>AVERAGE(C35:L35)</f>
        <v>30.83603662012812</v>
      </c>
      <c r="N35">
        <f>STDEV(C35:L35)</f>
        <v>15.839192640852488</v>
      </c>
    </row>
    <row r="36" spans="1:14" x14ac:dyDescent="0.4">
      <c r="A36" s="11">
        <f t="shared" si="15"/>
        <v>408</v>
      </c>
      <c r="B36" s="12">
        <v>17</v>
      </c>
      <c r="C36" s="13">
        <f t="shared" si="16"/>
        <v>59.648076349537725</v>
      </c>
      <c r="D36" s="13">
        <f t="shared" si="17"/>
        <v>54.65536582325813</v>
      </c>
      <c r="E36" s="13">
        <f t="shared" si="18"/>
        <v>55.845070422535208</v>
      </c>
      <c r="F36" s="13">
        <f t="shared" si="19"/>
        <v>107.1687474828836</v>
      </c>
      <c r="G36" s="13">
        <f t="shared" si="20"/>
        <v>67.745851881829225</v>
      </c>
      <c r="H36" s="13">
        <f t="shared" si="21"/>
        <v>153.79557680812911</v>
      </c>
      <c r="I36" s="13">
        <f t="shared" si="22"/>
        <v>10.978723404255319</v>
      </c>
      <c r="J36" s="16">
        <f t="shared" si="23"/>
        <v>23.137362637362639</v>
      </c>
      <c r="K36" s="16">
        <f t="shared" si="24"/>
        <v>35.661143050388908</v>
      </c>
      <c r="L36" s="13">
        <f t="shared" si="25"/>
        <v>27.060594655626648</v>
      </c>
      <c r="M36" s="22">
        <f>AVERAGE(C36:L36)</f>
        <v>59.569651251580659</v>
      </c>
      <c r="N36">
        <f>STDEV(C36:L36)</f>
        <v>42.902892375675641</v>
      </c>
    </row>
    <row r="37" spans="1:14" x14ac:dyDescent="0.4">
      <c r="A37" s="11">
        <f t="shared" si="15"/>
        <v>504</v>
      </c>
      <c r="B37" s="12">
        <v>21</v>
      </c>
      <c r="C37" s="13">
        <f t="shared" si="16"/>
        <v>104.47360572621533</v>
      </c>
      <c r="D37" s="13">
        <f t="shared" si="17"/>
        <v>80.879970086002743</v>
      </c>
      <c r="E37" s="13">
        <f t="shared" si="18"/>
        <v>97</v>
      </c>
      <c r="F37" s="13">
        <f t="shared" si="19"/>
        <v>180.10471204188482</v>
      </c>
      <c r="G37" s="13">
        <f t="shared" si="20"/>
        <v>98.543099959530551</v>
      </c>
      <c r="H37" s="13">
        <f t="shared" si="21"/>
        <v>156.66467423789601</v>
      </c>
      <c r="I37" s="13">
        <f t="shared" si="22"/>
        <v>36.413373860182368</v>
      </c>
      <c r="J37" s="16">
        <f t="shared" si="23"/>
        <v>292.80219780219778</v>
      </c>
      <c r="K37" s="16">
        <f t="shared" si="24"/>
        <v>107.11870138654041</v>
      </c>
      <c r="L37" s="13">
        <f t="shared" si="25"/>
        <v>77.455777192322174</v>
      </c>
      <c r="M37" s="22">
        <f>AVERAGE(C37:L37)</f>
        <v>123.14561122927721</v>
      </c>
      <c r="N37">
        <f>STDEV(C37:L37)</f>
        <v>71.834712011905907</v>
      </c>
    </row>
  </sheetData>
  <mergeCells count="6">
    <mergeCell ref="C2:M2"/>
    <mergeCell ref="C11:M11"/>
    <mergeCell ref="A1:O1"/>
    <mergeCell ref="A21:O21"/>
    <mergeCell ref="C22:M22"/>
    <mergeCell ref="C31:M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DataAnalysis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Dondossola,Eleonora</dc:creator>
  <cp:lastModifiedBy>Luca Marsilio</cp:lastModifiedBy>
  <dcterms:created xsi:type="dcterms:W3CDTF">2024-04-01T15:56:22Z</dcterms:created>
  <dcterms:modified xsi:type="dcterms:W3CDTF">2024-04-05T19:59:11Z</dcterms:modified>
</cp:coreProperties>
</file>