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525693_polimi_it/Documents/PhD/1. HOUSTON/ABM_Code/ABM_PCa_BoneMetastases_Shared/ABM Main/PC3_Data/"/>
    </mc:Choice>
  </mc:AlternateContent>
  <xr:revisionPtr revIDLastSave="128" documentId="13_ncr:1_{42CAE53D-A215-425C-8AC6-97E9AB170FF6}" xr6:coauthVersionLast="47" xr6:coauthVersionMax="47" xr10:uidLastSave="{F3548F67-2F87-4DE4-B270-2A846B483670}"/>
  <bookViews>
    <workbookView xWindow="-110" yWindow="-110" windowWidth="19420" windowHeight="10300" activeTab="3" xr2:uid="{62D067CD-C7B6-664A-8A83-0E0C42D1B531}"/>
  </bookViews>
  <sheets>
    <sheet name="exp1" sheetId="1" r:id="rId1"/>
    <sheet name="exp2" sheetId="2" r:id="rId2"/>
    <sheet name="analysis" sheetId="3" r:id="rId3"/>
    <sheet name="exp1_analysi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3" i="4" l="1"/>
  <c r="V4" i="4"/>
  <c r="V5" i="4"/>
  <c r="V6" i="4"/>
  <c r="V7" i="4"/>
  <c r="V2" i="4"/>
  <c r="U3" i="4"/>
  <c r="U4" i="4"/>
  <c r="U5" i="4"/>
  <c r="U6" i="4"/>
  <c r="U7" i="4"/>
  <c r="U2" i="4"/>
  <c r="U30" i="3"/>
  <c r="U31" i="3"/>
  <c r="U32" i="3"/>
  <c r="U33" i="3"/>
  <c r="U34" i="3"/>
  <c r="U29" i="3"/>
  <c r="T29" i="3"/>
  <c r="T30" i="3"/>
  <c r="T31" i="3"/>
  <c r="T32" i="3"/>
  <c r="T33" i="3"/>
  <c r="T34" i="3"/>
  <c r="S30" i="3"/>
  <c r="S31" i="3"/>
  <c r="S32" i="3"/>
  <c r="S33" i="3"/>
  <c r="S34" i="3"/>
  <c r="S29" i="3"/>
  <c r="T23" i="3"/>
  <c r="T24" i="3"/>
  <c r="T25" i="3"/>
  <c r="T26" i="3"/>
  <c r="T27" i="3"/>
  <c r="S27" i="3"/>
  <c r="S23" i="3"/>
  <c r="S24" i="3"/>
  <c r="S25" i="3"/>
  <c r="S26" i="3"/>
  <c r="T22" i="3"/>
  <c r="S22" i="3"/>
  <c r="T16" i="3"/>
  <c r="T17" i="3"/>
  <c r="T18" i="3"/>
  <c r="T19" i="3"/>
  <c r="T20" i="3"/>
  <c r="T15" i="3"/>
  <c r="S15" i="3"/>
  <c r="S16" i="3"/>
  <c r="S17" i="3"/>
  <c r="S18" i="3"/>
  <c r="S19" i="3"/>
  <c r="S20" i="3"/>
  <c r="S8" i="3"/>
  <c r="T9" i="3"/>
  <c r="T10" i="3"/>
  <c r="T11" i="3"/>
  <c r="T12" i="3"/>
  <c r="T13" i="3"/>
  <c r="T8" i="3"/>
  <c r="S9" i="3"/>
  <c r="S10" i="3"/>
  <c r="S11" i="3"/>
  <c r="S12" i="3"/>
  <c r="S13" i="3"/>
  <c r="Q9" i="3"/>
  <c r="Q10" i="3"/>
  <c r="Q11" i="3"/>
  <c r="Q12" i="3"/>
  <c r="Q13" i="3"/>
  <c r="Q8" i="3"/>
  <c r="P9" i="3"/>
  <c r="P10" i="3"/>
  <c r="P11" i="3"/>
  <c r="P12" i="3"/>
  <c r="P13" i="3"/>
  <c r="P8" i="3"/>
  <c r="O9" i="3"/>
  <c r="O10" i="3"/>
  <c r="O11" i="3"/>
  <c r="O12" i="3"/>
  <c r="O13" i="3"/>
  <c r="O8" i="3"/>
  <c r="N8" i="3"/>
  <c r="N9" i="3"/>
  <c r="N10" i="3"/>
  <c r="N11" i="3"/>
  <c r="N12" i="3"/>
  <c r="N13" i="3"/>
  <c r="M9" i="3"/>
  <c r="M10" i="3"/>
  <c r="M11" i="3"/>
  <c r="M12" i="3"/>
  <c r="M13" i="3"/>
  <c r="M8" i="3"/>
  <c r="L9" i="3"/>
  <c r="L10" i="3"/>
  <c r="L11" i="3"/>
  <c r="L12" i="3"/>
  <c r="L13" i="3"/>
  <c r="L8" i="3"/>
  <c r="K9" i="3"/>
  <c r="K10" i="3"/>
  <c r="K11" i="3"/>
  <c r="K12" i="3"/>
  <c r="K13" i="3"/>
  <c r="K8" i="3"/>
  <c r="J9" i="3"/>
  <c r="J10" i="3"/>
  <c r="J11" i="3"/>
  <c r="J12" i="3"/>
  <c r="J13" i="3"/>
  <c r="J8" i="3"/>
  <c r="I9" i="3"/>
  <c r="I10" i="3"/>
  <c r="I11" i="3"/>
  <c r="I12" i="3"/>
  <c r="I13" i="3"/>
  <c r="I8" i="3"/>
  <c r="H9" i="3"/>
  <c r="H10" i="3"/>
  <c r="H11" i="3"/>
  <c r="H12" i="3"/>
  <c r="H13" i="3"/>
  <c r="H8" i="3"/>
  <c r="G9" i="3"/>
  <c r="G10" i="3"/>
  <c r="G11" i="3"/>
  <c r="G12" i="3"/>
  <c r="G13" i="3"/>
  <c r="G8" i="3"/>
  <c r="F9" i="3"/>
  <c r="F10" i="3"/>
  <c r="F11" i="3"/>
  <c r="F12" i="3"/>
  <c r="F13" i="3"/>
  <c r="F8" i="3"/>
  <c r="E9" i="3"/>
  <c r="E10" i="3"/>
  <c r="E11" i="3"/>
  <c r="E12" i="3"/>
  <c r="E13" i="3"/>
  <c r="E8" i="3"/>
  <c r="D9" i="3"/>
  <c r="D10" i="3"/>
  <c r="D11" i="3"/>
  <c r="D12" i="3"/>
  <c r="D13" i="3"/>
  <c r="D8" i="3"/>
  <c r="C9" i="3"/>
  <c r="C10" i="3"/>
  <c r="C11" i="3"/>
  <c r="C12" i="3"/>
  <c r="C13" i="3"/>
  <c r="C8" i="3"/>
  <c r="B9" i="3"/>
  <c r="B10" i="3"/>
  <c r="B11" i="3"/>
  <c r="B12" i="3"/>
  <c r="B13" i="3"/>
  <c r="B8" i="3"/>
  <c r="A10" i="3"/>
  <c r="A11" i="3"/>
  <c r="A12" i="3"/>
  <c r="A13" i="3"/>
  <c r="A9" i="3"/>
  <c r="A8" i="3"/>
</calcChain>
</file>

<file path=xl/sharedStrings.xml><?xml version="1.0" encoding="utf-8"?>
<sst xmlns="http://schemas.openxmlformats.org/spreadsheetml/2006/main" count="52" uniqueCount="12">
  <si>
    <t>tumor 1</t>
  </si>
  <si>
    <t>tumor 2</t>
  </si>
  <si>
    <t>tumor 3</t>
  </si>
  <si>
    <t>tumor 4</t>
  </si>
  <si>
    <t>tumor 5</t>
  </si>
  <si>
    <t>tumor 6</t>
  </si>
  <si>
    <t>tumor 7</t>
  </si>
  <si>
    <t>tumor 8</t>
  </si>
  <si>
    <t>tumor 9</t>
  </si>
  <si>
    <t>time [days]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</si>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</sst>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BE776-0542-0541-BCBE-8C2A8364A54C}">
  <dimension ref="A1:M7"/>
  <sheetViews>
    <sheetView workbookViewId="0">
      <selection sqref="A1:J7"/>
    </sheetView>
  </sheetViews>
  <sheetFormatPr defaultColWidth="10.6640625" defaultRowHeight="15.5" x14ac:dyDescent="0.35"/>
  <cols>
    <col min="1" max="10" width="10.58203125" style="2" customWidth="1"/>
  </cols>
  <sheetData>
    <row r="1" spans="1:13" x14ac:dyDescent="0.35">
      <c r="A1" s="4" t="s">
        <v>9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</row>
    <row r="2" spans="1:13" x14ac:dyDescent="0.35">
      <c r="A2" s="3">
        <v>0</v>
      </c>
      <c r="B2" s="3">
        <v>21960</v>
      </c>
      <c r="C2" s="3">
        <v>17070</v>
      </c>
      <c r="D2" s="3">
        <v>12660</v>
      </c>
      <c r="E2" s="3">
        <v>29020</v>
      </c>
      <c r="F2" s="3">
        <v>12500</v>
      </c>
      <c r="G2" s="3">
        <v>17330</v>
      </c>
      <c r="H2" s="3">
        <v>18610</v>
      </c>
      <c r="I2" s="3">
        <v>16300</v>
      </c>
      <c r="J2" s="3">
        <v>7795</v>
      </c>
      <c r="L2" s="1"/>
      <c r="M2" s="1"/>
    </row>
    <row r="3" spans="1:13" x14ac:dyDescent="0.35">
      <c r="A3" s="3">
        <v>2</v>
      </c>
      <c r="B3" s="3">
        <v>240600</v>
      </c>
      <c r="C3" s="3">
        <v>253500</v>
      </c>
      <c r="D3" s="3">
        <v>123000</v>
      </c>
      <c r="E3" s="3">
        <v>280900</v>
      </c>
      <c r="F3" s="3">
        <v>40590</v>
      </c>
      <c r="G3" s="3">
        <v>22300</v>
      </c>
      <c r="H3" s="3">
        <v>162700</v>
      </c>
      <c r="I3" s="3">
        <v>69810</v>
      </c>
      <c r="J3" s="3">
        <v>125800</v>
      </c>
      <c r="L3" s="1"/>
      <c r="M3" s="1"/>
    </row>
    <row r="4" spans="1:13" x14ac:dyDescent="0.35">
      <c r="A4" s="3">
        <v>5</v>
      </c>
      <c r="B4" s="3">
        <v>764200</v>
      </c>
      <c r="C4" s="3">
        <v>784100</v>
      </c>
      <c r="D4" s="3">
        <v>947500</v>
      </c>
      <c r="E4" s="3">
        <v>632500</v>
      </c>
      <c r="F4" s="3">
        <v>336900</v>
      </c>
      <c r="G4" s="3">
        <v>247200</v>
      </c>
      <c r="H4" s="3">
        <v>1206000</v>
      </c>
      <c r="I4" s="3">
        <v>132300</v>
      </c>
      <c r="J4" s="3">
        <v>1252000</v>
      </c>
      <c r="L4" s="1"/>
      <c r="M4" s="1"/>
    </row>
    <row r="5" spans="1:13" x14ac:dyDescent="0.35">
      <c r="A5" s="3">
        <v>8</v>
      </c>
      <c r="B5" s="3">
        <v>1432000</v>
      </c>
      <c r="C5" s="3">
        <v>989000</v>
      </c>
      <c r="D5" s="3">
        <v>3288000</v>
      </c>
      <c r="E5" s="3">
        <v>2413000</v>
      </c>
      <c r="F5" s="3">
        <v>1698000</v>
      </c>
      <c r="G5" s="3">
        <v>1451000</v>
      </c>
      <c r="H5" s="3">
        <v>660600</v>
      </c>
      <c r="I5" s="3">
        <v>104200</v>
      </c>
      <c r="J5" s="3">
        <v>2597000</v>
      </c>
      <c r="L5" s="1"/>
      <c r="M5" s="1"/>
    </row>
    <row r="6" spans="1:13" x14ac:dyDescent="0.35">
      <c r="A6" s="3">
        <v>12</v>
      </c>
      <c r="B6" s="3">
        <v>1980000</v>
      </c>
      <c r="C6" s="3">
        <v>3512000</v>
      </c>
      <c r="D6" s="3">
        <v>5037000</v>
      </c>
      <c r="E6" s="3">
        <v>2679000</v>
      </c>
      <c r="F6" s="3">
        <v>4313000</v>
      </c>
      <c r="G6" s="3">
        <v>2862000</v>
      </c>
      <c r="H6" s="3">
        <v>1816000</v>
      </c>
      <c r="I6" s="3">
        <v>438100</v>
      </c>
      <c r="J6" s="3">
        <v>4709000</v>
      </c>
      <c r="L6" s="1"/>
      <c r="M6" s="1"/>
    </row>
    <row r="7" spans="1:13" x14ac:dyDescent="0.35">
      <c r="A7" s="3">
        <v>15</v>
      </c>
      <c r="B7" s="3">
        <v>1388000</v>
      </c>
      <c r="C7" s="3">
        <v>6135000</v>
      </c>
      <c r="D7" s="3">
        <v>7162000</v>
      </c>
      <c r="E7" s="3">
        <v>5140000</v>
      </c>
      <c r="F7" s="3">
        <v>4845000</v>
      </c>
      <c r="G7" s="3">
        <v>3531000</v>
      </c>
      <c r="H7" s="3">
        <v>5914000</v>
      </c>
      <c r="I7" s="3">
        <v>5494000</v>
      </c>
      <c r="J7" s="3">
        <v>6080000</v>
      </c>
      <c r="L7" s="1"/>
      <c r="M7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F6A5C-6A50-48BA-AD2A-173C53424BEA}">
  <dimension ref="A1:I7"/>
  <sheetViews>
    <sheetView workbookViewId="0">
      <selection sqref="A1:I4"/>
    </sheetView>
  </sheetViews>
  <sheetFormatPr defaultRowHeight="15.5" x14ac:dyDescent="0.35"/>
  <cols>
    <col min="1" max="9" width="10.58203125" style="2" customWidth="1"/>
  </cols>
  <sheetData>
    <row r="1" spans="1:9" x14ac:dyDescent="0.35">
      <c r="A1" s="4" t="s">
        <v>9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x14ac:dyDescent="0.35">
      <c r="A2" s="3">
        <v>0</v>
      </c>
      <c r="B2" s="3">
        <v>44840</v>
      </c>
      <c r="C2" s="3">
        <v>1913</v>
      </c>
      <c r="D2" s="3">
        <v>6429</v>
      </c>
      <c r="E2" s="3">
        <v>8074</v>
      </c>
      <c r="F2" s="3">
        <v>17560</v>
      </c>
      <c r="G2" s="3">
        <v>13940</v>
      </c>
      <c r="H2" s="3">
        <v>7030</v>
      </c>
      <c r="I2" s="3">
        <v>3918</v>
      </c>
    </row>
    <row r="3" spans="1:9" x14ac:dyDescent="0.35">
      <c r="A3" s="3">
        <v>2</v>
      </c>
      <c r="B3" s="3">
        <v>274300</v>
      </c>
      <c r="C3" s="3">
        <v>8204</v>
      </c>
      <c r="D3" s="3">
        <v>30600</v>
      </c>
      <c r="E3" s="3">
        <v>38630</v>
      </c>
      <c r="F3" s="3">
        <v>20290</v>
      </c>
      <c r="G3" s="3">
        <v>54870</v>
      </c>
      <c r="H3" s="3">
        <v>34010</v>
      </c>
      <c r="I3" s="3">
        <v>8595</v>
      </c>
    </row>
    <row r="4" spans="1:9" x14ac:dyDescent="0.35">
      <c r="A4" s="3">
        <v>5</v>
      </c>
      <c r="B4" s="3">
        <v>3236000</v>
      </c>
      <c r="C4" s="3">
        <v>39280</v>
      </c>
      <c r="D4" s="3">
        <v>168400</v>
      </c>
      <c r="E4" s="3">
        <v>267300</v>
      </c>
      <c r="F4" s="3">
        <v>267400</v>
      </c>
      <c r="G4" s="3">
        <v>256800</v>
      </c>
      <c r="H4" s="3">
        <v>306500</v>
      </c>
      <c r="I4" s="3">
        <v>74710</v>
      </c>
    </row>
    <row r="5" spans="1:9" x14ac:dyDescent="0.35">
      <c r="A5" s="3">
        <v>8</v>
      </c>
      <c r="B5" s="3">
        <v>4692000</v>
      </c>
      <c r="C5" s="3">
        <v>388400</v>
      </c>
      <c r="D5" s="3">
        <v>1408000</v>
      </c>
      <c r="E5" s="3">
        <v>824000</v>
      </c>
      <c r="F5" s="3">
        <v>550400</v>
      </c>
      <c r="G5" s="3">
        <v>1029000</v>
      </c>
      <c r="H5" s="3">
        <v>858600</v>
      </c>
      <c r="I5" s="3">
        <v>138300</v>
      </c>
    </row>
    <row r="6" spans="1:9" x14ac:dyDescent="0.35">
      <c r="A6" s="3">
        <v>12</v>
      </c>
      <c r="B6" s="3">
        <v>11860000</v>
      </c>
      <c r="C6" s="3">
        <v>1141000</v>
      </c>
      <c r="D6" s="3">
        <v>3831000</v>
      </c>
      <c r="E6" s="3">
        <v>1869000</v>
      </c>
      <c r="F6" s="3">
        <v>3158000</v>
      </c>
      <c r="G6" s="3">
        <v>3951000</v>
      </c>
      <c r="H6" s="3">
        <v>3119000</v>
      </c>
      <c r="I6" s="3">
        <v>843000</v>
      </c>
    </row>
    <row r="7" spans="1:9" x14ac:dyDescent="0.35">
      <c r="A7" s="3">
        <v>15</v>
      </c>
      <c r="B7" s="3">
        <v>9557000</v>
      </c>
      <c r="C7" s="3">
        <v>3573000</v>
      </c>
      <c r="D7" s="3">
        <v>5528000</v>
      </c>
      <c r="E7" s="3">
        <v>3148000</v>
      </c>
      <c r="F7" s="3">
        <v>3906000</v>
      </c>
      <c r="G7" s="3">
        <v>4732000</v>
      </c>
      <c r="H7" s="3">
        <v>4117000</v>
      </c>
      <c r="I7" s="3">
        <v>2249000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F8561-C934-48A9-9C5E-9C4AE2936410}">
  <dimension ref="A1:U34"/>
  <sheetViews>
    <sheetView workbookViewId="0">
      <selection activeCell="M17" sqref="M17"/>
    </sheetView>
  </sheetViews>
  <sheetFormatPr defaultRowHeight="15.5" x14ac:dyDescent="0.35"/>
  <sheetData>
    <row r="1" spans="1:20" x14ac:dyDescent="0.35">
      <c r="A1" s="3">
        <v>21960</v>
      </c>
      <c r="B1" s="3">
        <v>17070</v>
      </c>
      <c r="C1" s="3">
        <v>12660</v>
      </c>
      <c r="D1" s="3">
        <v>29020</v>
      </c>
      <c r="E1" s="3">
        <v>12500</v>
      </c>
      <c r="F1" s="3">
        <v>17330</v>
      </c>
      <c r="G1" s="3">
        <v>18610</v>
      </c>
      <c r="H1" s="3">
        <v>16300</v>
      </c>
      <c r="I1" s="3">
        <v>7795</v>
      </c>
      <c r="J1" s="3">
        <v>44840</v>
      </c>
      <c r="K1" s="3">
        <v>1913</v>
      </c>
      <c r="L1" s="3">
        <v>6429</v>
      </c>
      <c r="M1" s="3">
        <v>8074</v>
      </c>
      <c r="N1" s="3">
        <v>17560</v>
      </c>
      <c r="O1" s="3">
        <v>13940</v>
      </c>
      <c r="P1" s="3">
        <v>7030</v>
      </c>
      <c r="Q1" s="3">
        <v>3918</v>
      </c>
    </row>
    <row r="2" spans="1:20" x14ac:dyDescent="0.35">
      <c r="A2" s="3">
        <v>240600</v>
      </c>
      <c r="B2" s="3">
        <v>253500</v>
      </c>
      <c r="C2" s="3">
        <v>123000</v>
      </c>
      <c r="D2" s="3">
        <v>280900</v>
      </c>
      <c r="E2" s="3">
        <v>40590</v>
      </c>
      <c r="F2" s="3">
        <v>22300</v>
      </c>
      <c r="G2" s="3">
        <v>162700</v>
      </c>
      <c r="H2" s="3">
        <v>69810</v>
      </c>
      <c r="I2" s="3">
        <v>125800</v>
      </c>
      <c r="J2" s="3">
        <v>274300</v>
      </c>
      <c r="K2" s="3">
        <v>8204</v>
      </c>
      <c r="L2" s="3">
        <v>30600</v>
      </c>
      <c r="M2" s="3">
        <v>38630</v>
      </c>
      <c r="N2" s="3">
        <v>20290</v>
      </c>
      <c r="O2" s="3">
        <v>54870</v>
      </c>
      <c r="P2" s="3">
        <v>34010</v>
      </c>
      <c r="Q2" s="3">
        <v>8595</v>
      </c>
    </row>
    <row r="3" spans="1:20" x14ac:dyDescent="0.35">
      <c r="A3" s="3">
        <v>764200</v>
      </c>
      <c r="B3" s="3">
        <v>784100</v>
      </c>
      <c r="C3" s="3">
        <v>947500</v>
      </c>
      <c r="D3" s="3">
        <v>632500</v>
      </c>
      <c r="E3" s="3">
        <v>336900</v>
      </c>
      <c r="F3" s="3">
        <v>247200</v>
      </c>
      <c r="G3" s="3">
        <v>1206000</v>
      </c>
      <c r="H3" s="3">
        <v>132300</v>
      </c>
      <c r="I3" s="3">
        <v>1252000</v>
      </c>
      <c r="J3" s="3">
        <v>3236000</v>
      </c>
      <c r="K3" s="3">
        <v>39280</v>
      </c>
      <c r="L3" s="3">
        <v>168400</v>
      </c>
      <c r="M3" s="3">
        <v>267300</v>
      </c>
      <c r="N3" s="3">
        <v>267400</v>
      </c>
      <c r="O3" s="3">
        <v>256800</v>
      </c>
      <c r="P3" s="3">
        <v>306500</v>
      </c>
      <c r="Q3" s="3">
        <v>74710</v>
      </c>
    </row>
    <row r="4" spans="1:20" x14ac:dyDescent="0.35">
      <c r="A4" s="3">
        <v>1432000</v>
      </c>
      <c r="B4" s="3">
        <v>989000</v>
      </c>
      <c r="C4" s="3">
        <v>3288000</v>
      </c>
      <c r="D4" s="3">
        <v>2413000</v>
      </c>
      <c r="E4" s="3">
        <v>1698000</v>
      </c>
      <c r="F4" s="3">
        <v>1451000</v>
      </c>
      <c r="G4" s="3">
        <v>660600</v>
      </c>
      <c r="H4" s="3">
        <v>104200</v>
      </c>
      <c r="I4" s="3">
        <v>2597000</v>
      </c>
      <c r="J4" s="3">
        <v>4692000</v>
      </c>
      <c r="K4" s="3">
        <v>388400</v>
      </c>
      <c r="L4" s="3">
        <v>1408000</v>
      </c>
      <c r="M4" s="3">
        <v>824000</v>
      </c>
      <c r="N4" s="3">
        <v>550400</v>
      </c>
      <c r="O4" s="3">
        <v>1029000</v>
      </c>
      <c r="P4" s="3">
        <v>858600</v>
      </c>
      <c r="Q4" s="3">
        <v>138300</v>
      </c>
    </row>
    <row r="5" spans="1:20" x14ac:dyDescent="0.35">
      <c r="A5" s="3">
        <v>1980000</v>
      </c>
      <c r="B5" s="3">
        <v>3512000</v>
      </c>
      <c r="C5" s="3">
        <v>5037000</v>
      </c>
      <c r="D5" s="3">
        <v>2679000</v>
      </c>
      <c r="E5" s="3">
        <v>4313000</v>
      </c>
      <c r="F5" s="3">
        <v>2862000</v>
      </c>
      <c r="G5" s="3">
        <v>1816000</v>
      </c>
      <c r="H5" s="3">
        <v>438100</v>
      </c>
      <c r="I5" s="3">
        <v>4709000</v>
      </c>
      <c r="J5" s="3">
        <v>11860000</v>
      </c>
      <c r="K5" s="3">
        <v>1141000</v>
      </c>
      <c r="L5" s="3">
        <v>3831000</v>
      </c>
      <c r="M5" s="3">
        <v>1869000</v>
      </c>
      <c r="N5" s="3">
        <v>3158000</v>
      </c>
      <c r="O5" s="3">
        <v>3951000</v>
      </c>
      <c r="P5" s="3">
        <v>3119000</v>
      </c>
      <c r="Q5" s="3">
        <v>843000</v>
      </c>
    </row>
    <row r="6" spans="1:20" x14ac:dyDescent="0.35">
      <c r="A6" s="3">
        <v>1388000</v>
      </c>
      <c r="B6" s="3">
        <v>6135000</v>
      </c>
      <c r="C6" s="3">
        <v>7162000</v>
      </c>
      <c r="D6" s="3">
        <v>5140000</v>
      </c>
      <c r="E6" s="3">
        <v>4845000</v>
      </c>
      <c r="F6" s="3">
        <v>3531000</v>
      </c>
      <c r="G6" s="3">
        <v>5914000</v>
      </c>
      <c r="H6" s="3">
        <v>5494000</v>
      </c>
      <c r="I6" s="3">
        <v>6080000</v>
      </c>
      <c r="J6" s="3">
        <v>9557000</v>
      </c>
      <c r="K6" s="3">
        <v>3573000</v>
      </c>
      <c r="L6" s="3">
        <v>5528000</v>
      </c>
      <c r="M6" s="3">
        <v>3148000</v>
      </c>
      <c r="N6" s="3">
        <v>3906000</v>
      </c>
      <c r="O6" s="3">
        <v>4732000</v>
      </c>
      <c r="P6" s="3">
        <v>4117000</v>
      </c>
      <c r="Q6" s="3">
        <v>2249000</v>
      </c>
    </row>
    <row r="8" spans="1:20" x14ac:dyDescent="0.35">
      <c r="A8">
        <f>(A1/$A$1)</f>
        <v>1</v>
      </c>
      <c r="B8">
        <f>B1/$B$1</f>
        <v>1</v>
      </c>
      <c r="C8">
        <f>C1/$C$1</f>
        <v>1</v>
      </c>
      <c r="D8">
        <f>D1/$D$1</f>
        <v>1</v>
      </c>
      <c r="E8">
        <f>E1/$E$1</f>
        <v>1</v>
      </c>
      <c r="F8">
        <f>F1/$F$1</f>
        <v>1</v>
      </c>
      <c r="G8">
        <f>G1/$G$1</f>
        <v>1</v>
      </c>
      <c r="H8">
        <f>H1/$H$1</f>
        <v>1</v>
      </c>
      <c r="I8">
        <f>I1/$I$1</f>
        <v>1</v>
      </c>
      <c r="J8">
        <f>J1/$J$1</f>
        <v>1</v>
      </c>
      <c r="K8">
        <f>K1/$K$1</f>
        <v>1</v>
      </c>
      <c r="L8">
        <f>L1/$L$1</f>
        <v>1</v>
      </c>
      <c r="M8">
        <f>M1/$M$1</f>
        <v>1</v>
      </c>
      <c r="N8">
        <f>N1/$N$1</f>
        <v>1</v>
      </c>
      <c r="O8">
        <f>O1/$O$1</f>
        <v>1</v>
      </c>
      <c r="P8">
        <f>P1/$P$1</f>
        <v>1</v>
      </c>
      <c r="Q8">
        <f>Q1/$Q$1</f>
        <v>1</v>
      </c>
      <c r="S8">
        <f>AVERAGE(A8:I8)</f>
        <v>1</v>
      </c>
      <c r="T8">
        <f>STDEV(A8:I8)</f>
        <v>0</v>
      </c>
    </row>
    <row r="9" spans="1:20" x14ac:dyDescent="0.35">
      <c r="A9">
        <f>(A2/$A$1)</f>
        <v>10.956284153005464</v>
      </c>
      <c r="B9">
        <f t="shared" ref="B9:B13" si="0">B2/$B$1</f>
        <v>14.850615114235501</v>
      </c>
      <c r="C9">
        <f t="shared" ref="C9:C13" si="1">C2/$C$1</f>
        <v>9.7156398104265396</v>
      </c>
      <c r="D9">
        <f t="shared" ref="D9:D13" si="2">D2/$D$1</f>
        <v>9.6795313576843558</v>
      </c>
      <c r="E9">
        <f t="shared" ref="E9:E13" si="3">E2/$E$1</f>
        <v>3.2471999999999999</v>
      </c>
      <c r="F9">
        <f t="shared" ref="F9:F13" si="4">F2/$F$1</f>
        <v>1.2867859203693017</v>
      </c>
      <c r="G9">
        <f t="shared" ref="G9:G13" si="5">G2/$G$1</f>
        <v>8.7426114991939823</v>
      </c>
      <c r="H9">
        <f t="shared" ref="H9:H13" si="6">H2/$H$1</f>
        <v>4.2828220858895705</v>
      </c>
      <c r="I9">
        <f t="shared" ref="I9:I13" si="7">I2/$I$1</f>
        <v>16.138550352790251</v>
      </c>
      <c r="J9">
        <f t="shared" ref="J9:J13" si="8">J2/$J$1</f>
        <v>6.1173059768064224</v>
      </c>
      <c r="K9">
        <f t="shared" ref="K9:K13" si="9">K2/$K$1</f>
        <v>4.2885520125457397</v>
      </c>
      <c r="L9">
        <f t="shared" ref="L9:L13" si="10">L2/$L$1</f>
        <v>4.7596826878208116</v>
      </c>
      <c r="M9">
        <f t="shared" ref="M9:M13" si="11">M2/$M$1</f>
        <v>4.7844934357195941</v>
      </c>
      <c r="N9">
        <f t="shared" ref="N9:N13" si="12">N2/$N$1</f>
        <v>1.1554669703872438</v>
      </c>
      <c r="O9">
        <f t="shared" ref="O9:O13" si="13">O2/$O$1</f>
        <v>3.9361549497847919</v>
      </c>
      <c r="P9">
        <f t="shared" ref="P9:P13" si="14">P2/$P$1</f>
        <v>4.8378378378378377</v>
      </c>
      <c r="Q9">
        <f t="shared" ref="Q9:Q13" si="15">Q2/$Q$1</f>
        <v>2.193721286370597</v>
      </c>
      <c r="S9">
        <f t="shared" ref="S9:S13" si="16">AVERAGE(A9:I9)</f>
        <v>8.7666711437327738</v>
      </c>
      <c r="T9">
        <f t="shared" ref="T9:T13" si="17">STDEV(A9:I9)</f>
        <v>5.0547745207046013</v>
      </c>
    </row>
    <row r="10" spans="1:20" x14ac:dyDescent="0.35">
      <c r="A10">
        <f t="shared" ref="A10:A13" si="18">(A3/$A$1)</f>
        <v>34.799635701275044</v>
      </c>
      <c r="B10">
        <f t="shared" si="0"/>
        <v>45.934387814879905</v>
      </c>
      <c r="C10">
        <f t="shared" si="1"/>
        <v>74.842022116903635</v>
      </c>
      <c r="D10">
        <f t="shared" si="2"/>
        <v>21.795313576843554</v>
      </c>
      <c r="E10">
        <f t="shared" si="3"/>
        <v>26.952000000000002</v>
      </c>
      <c r="F10">
        <f t="shared" si="4"/>
        <v>14.264281592613964</v>
      </c>
      <c r="G10">
        <f t="shared" si="5"/>
        <v>64.80386888769479</v>
      </c>
      <c r="H10">
        <f t="shared" si="6"/>
        <v>8.1165644171779139</v>
      </c>
      <c r="I10">
        <f t="shared" si="7"/>
        <v>160.61577934573444</v>
      </c>
      <c r="J10">
        <f t="shared" si="8"/>
        <v>72.167707404103481</v>
      </c>
      <c r="K10">
        <f t="shared" si="9"/>
        <v>20.533193936225825</v>
      </c>
      <c r="L10">
        <f t="shared" si="10"/>
        <v>26.193809301602116</v>
      </c>
      <c r="M10">
        <f t="shared" si="11"/>
        <v>33.106267029972749</v>
      </c>
      <c r="N10">
        <f t="shared" si="12"/>
        <v>15.227790432801822</v>
      </c>
      <c r="O10">
        <f t="shared" si="13"/>
        <v>18.42180774748924</v>
      </c>
      <c r="P10">
        <f t="shared" si="14"/>
        <v>43.598862019914648</v>
      </c>
      <c r="Q10">
        <f t="shared" si="15"/>
        <v>19.068402246043899</v>
      </c>
      <c r="S10">
        <f t="shared" si="16"/>
        <v>50.235983717013696</v>
      </c>
      <c r="T10">
        <f t="shared" si="17"/>
        <v>47.006899368772807</v>
      </c>
    </row>
    <row r="11" spans="1:20" x14ac:dyDescent="0.35">
      <c r="A11">
        <f t="shared" si="18"/>
        <v>65.209471766848822</v>
      </c>
      <c r="B11">
        <f t="shared" si="0"/>
        <v>57.937902753368483</v>
      </c>
      <c r="C11">
        <f t="shared" si="1"/>
        <v>259.71563981042652</v>
      </c>
      <c r="D11">
        <f t="shared" si="2"/>
        <v>83.149552033080639</v>
      </c>
      <c r="E11">
        <f t="shared" si="3"/>
        <v>135.84</v>
      </c>
      <c r="F11">
        <f t="shared" si="4"/>
        <v>83.727639930755913</v>
      </c>
      <c r="G11">
        <f t="shared" si="5"/>
        <v>35.497044599677594</v>
      </c>
      <c r="H11">
        <f t="shared" si="6"/>
        <v>6.3926380368098163</v>
      </c>
      <c r="I11">
        <f t="shared" si="7"/>
        <v>333.16228351507374</v>
      </c>
      <c r="J11">
        <f t="shared" si="8"/>
        <v>104.63871543264942</v>
      </c>
      <c r="K11">
        <f t="shared" si="9"/>
        <v>203.03188708834293</v>
      </c>
      <c r="L11">
        <f t="shared" si="10"/>
        <v>219.00762171410796</v>
      </c>
      <c r="M11">
        <f t="shared" si="11"/>
        <v>102.055982164974</v>
      </c>
      <c r="N11">
        <f t="shared" si="12"/>
        <v>31.343963553530752</v>
      </c>
      <c r="O11">
        <f t="shared" si="13"/>
        <v>73.816355810616926</v>
      </c>
      <c r="P11">
        <f t="shared" si="14"/>
        <v>122.13371266002845</v>
      </c>
      <c r="Q11">
        <f t="shared" si="15"/>
        <v>35.298621745788665</v>
      </c>
      <c r="S11">
        <f t="shared" si="16"/>
        <v>117.84801916067129</v>
      </c>
      <c r="T11">
        <f t="shared" si="17"/>
        <v>108.82472904279373</v>
      </c>
    </row>
    <row r="12" spans="1:20" x14ac:dyDescent="0.35">
      <c r="A12">
        <f t="shared" si="18"/>
        <v>90.163934426229503</v>
      </c>
      <c r="B12">
        <f t="shared" si="0"/>
        <v>205.74106619800821</v>
      </c>
      <c r="C12">
        <f t="shared" si="1"/>
        <v>397.86729857819904</v>
      </c>
      <c r="D12">
        <f t="shared" si="2"/>
        <v>92.315644383184008</v>
      </c>
      <c r="E12">
        <f t="shared" si="3"/>
        <v>345.04</v>
      </c>
      <c r="F12">
        <f t="shared" si="4"/>
        <v>165.14714368147722</v>
      </c>
      <c r="G12">
        <f t="shared" si="5"/>
        <v>97.581945190757651</v>
      </c>
      <c r="H12">
        <f t="shared" si="6"/>
        <v>26.877300613496931</v>
      </c>
      <c r="I12">
        <f t="shared" si="7"/>
        <v>604.10519563822959</v>
      </c>
      <c r="J12">
        <f t="shared" si="8"/>
        <v>264.49598572702945</v>
      </c>
      <c r="K12">
        <f t="shared" si="9"/>
        <v>596.4453737584945</v>
      </c>
      <c r="L12">
        <f t="shared" si="10"/>
        <v>595.89360709286052</v>
      </c>
      <c r="M12">
        <f t="shared" si="11"/>
        <v>231.48377508050532</v>
      </c>
      <c r="N12">
        <f t="shared" si="12"/>
        <v>179.84054669703872</v>
      </c>
      <c r="O12">
        <f t="shared" si="13"/>
        <v>283.42898134863702</v>
      </c>
      <c r="P12">
        <f t="shared" si="14"/>
        <v>443.66998577524896</v>
      </c>
      <c r="Q12">
        <f t="shared" si="15"/>
        <v>215.16079632465545</v>
      </c>
      <c r="S12">
        <f t="shared" si="16"/>
        <v>224.98216985662023</v>
      </c>
      <c r="T12">
        <f t="shared" si="17"/>
        <v>188.16235990013496</v>
      </c>
    </row>
    <row r="13" spans="1:20" x14ac:dyDescent="0.35">
      <c r="A13">
        <f t="shared" si="18"/>
        <v>63.205828779599273</v>
      </c>
      <c r="B13">
        <f t="shared" si="0"/>
        <v>359.40246045694198</v>
      </c>
      <c r="C13">
        <f t="shared" si="1"/>
        <v>565.71879936808841</v>
      </c>
      <c r="D13">
        <f t="shared" si="2"/>
        <v>177.11922811853893</v>
      </c>
      <c r="E13">
        <f t="shared" si="3"/>
        <v>387.6</v>
      </c>
      <c r="F13">
        <f t="shared" si="4"/>
        <v>203.75072129255625</v>
      </c>
      <c r="G13">
        <f t="shared" si="5"/>
        <v>317.78613648576032</v>
      </c>
      <c r="H13">
        <f t="shared" si="6"/>
        <v>337.05521472392638</v>
      </c>
      <c r="I13">
        <f t="shared" si="7"/>
        <v>779.98717126363056</v>
      </c>
      <c r="J13">
        <f t="shared" si="8"/>
        <v>213.13559322033899</v>
      </c>
      <c r="K13">
        <f t="shared" si="9"/>
        <v>1867.7469942498692</v>
      </c>
      <c r="L13">
        <f t="shared" si="10"/>
        <v>859.85378752527606</v>
      </c>
      <c r="M13">
        <f t="shared" si="11"/>
        <v>389.89348526133267</v>
      </c>
      <c r="N13">
        <f t="shared" si="12"/>
        <v>222.43735763097951</v>
      </c>
      <c r="O13">
        <f t="shared" si="13"/>
        <v>339.45480631276899</v>
      </c>
      <c r="P13">
        <f t="shared" si="14"/>
        <v>585.6330014224751</v>
      </c>
      <c r="Q13">
        <f t="shared" si="15"/>
        <v>574.01735579377237</v>
      </c>
      <c r="S13">
        <f t="shared" si="16"/>
        <v>354.62506227656024</v>
      </c>
      <c r="T13">
        <f t="shared" si="17"/>
        <v>214.32044443669088</v>
      </c>
    </row>
    <row r="15" spans="1:20" x14ac:dyDescent="0.35">
      <c r="S15">
        <f>AVERAGE(J8:Q8)</f>
        <v>1</v>
      </c>
      <c r="T15">
        <f>STDEV(J8:Q8)</f>
        <v>0</v>
      </c>
    </row>
    <row r="16" spans="1:20" x14ac:dyDescent="0.35">
      <c r="S16">
        <f t="shared" ref="S16:S20" si="19">AVERAGE(J9:Q9)</f>
        <v>4.00915189465913</v>
      </c>
      <c r="T16">
        <f t="shared" ref="T16:T20" si="20">STDEV(J9:Q9)</f>
        <v>1.5954481646966672</v>
      </c>
    </row>
    <row r="17" spans="19:21" x14ac:dyDescent="0.35">
      <c r="S17">
        <f t="shared" si="19"/>
        <v>31.039730014769219</v>
      </c>
      <c r="T17">
        <f t="shared" si="20"/>
        <v>19.048529108031502</v>
      </c>
    </row>
    <row r="18" spans="19:21" x14ac:dyDescent="0.35">
      <c r="S18">
        <f t="shared" si="19"/>
        <v>111.41585752125488</v>
      </c>
      <c r="T18">
        <f t="shared" si="20"/>
        <v>69.525902933143954</v>
      </c>
    </row>
    <row r="19" spans="19:21" x14ac:dyDescent="0.35">
      <c r="S19">
        <f t="shared" si="19"/>
        <v>351.30238147555878</v>
      </c>
      <c r="T19">
        <f t="shared" si="20"/>
        <v>170.24522978741106</v>
      </c>
    </row>
    <row r="20" spans="19:21" x14ac:dyDescent="0.35">
      <c r="S20">
        <f t="shared" si="19"/>
        <v>631.52154767710158</v>
      </c>
      <c r="T20">
        <f t="shared" si="20"/>
        <v>544.04375357922504</v>
      </c>
    </row>
    <row r="22" spans="19:21" x14ac:dyDescent="0.35">
      <c r="S22">
        <f>AVERAGE(A8:Q8)</f>
        <v>1</v>
      </c>
      <c r="T22">
        <f>STDEV(A8:Q8)</f>
        <v>0</v>
      </c>
    </row>
    <row r="23" spans="19:21" x14ac:dyDescent="0.35">
      <c r="S23">
        <f t="shared" ref="S23:S26" si="21">AVERAGE(A9:Q9)</f>
        <v>6.5278385559334122</v>
      </c>
      <c r="T23">
        <f t="shared" ref="T23:T27" si="22">STDEV(A9:Q9)</f>
        <v>4.458739660431891</v>
      </c>
    </row>
    <row r="24" spans="19:21" x14ac:dyDescent="0.35">
      <c r="S24">
        <f t="shared" si="21"/>
        <v>41.202452563016294</v>
      </c>
      <c r="T24">
        <f t="shared" si="22"/>
        <v>36.893261187781221</v>
      </c>
    </row>
    <row r="25" spans="19:21" x14ac:dyDescent="0.35">
      <c r="S25">
        <f t="shared" si="21"/>
        <v>114.82111956565181</v>
      </c>
      <c r="T25">
        <f t="shared" si="22"/>
        <v>89.706032763875299</v>
      </c>
    </row>
    <row r="26" spans="19:21" x14ac:dyDescent="0.35">
      <c r="S26">
        <f t="shared" si="21"/>
        <v>284.42697532435596</v>
      </c>
      <c r="T26">
        <f t="shared" si="22"/>
        <v>186.02862363425112</v>
      </c>
    </row>
    <row r="27" spans="19:21" x14ac:dyDescent="0.35">
      <c r="S27">
        <f>AVERAGE(A13:Q13)</f>
        <v>484.92929070034432</v>
      </c>
      <c r="T27">
        <f t="shared" si="22"/>
        <v>415.63793662864725</v>
      </c>
    </row>
    <row r="29" spans="19:21" x14ac:dyDescent="0.35">
      <c r="S29">
        <f>MEDIAN(A8:Q8)</f>
        <v>1</v>
      </c>
      <c r="T29">
        <f>QUARTILE(A8:Q8,1)</f>
        <v>1</v>
      </c>
      <c r="U29">
        <f>QUARTILE(A8:Q8,3)</f>
        <v>1</v>
      </c>
    </row>
    <row r="30" spans="19:21" x14ac:dyDescent="0.35">
      <c r="S30">
        <f t="shared" ref="S30:S34" si="23">MEDIAN(A9:Q9)</f>
        <v>4.7844934357195941</v>
      </c>
      <c r="T30">
        <f t="shared" ref="T30:T34" si="24">QUARTILE(A9:Q9,1)</f>
        <v>3.9361549497847919</v>
      </c>
      <c r="U30">
        <f t="shared" ref="U30:U34" si="25">QUARTILE(A9:Q9,3)</f>
        <v>9.6795313576843558</v>
      </c>
    </row>
    <row r="31" spans="19:21" x14ac:dyDescent="0.35">
      <c r="S31">
        <f t="shared" si="23"/>
        <v>26.952000000000002</v>
      </c>
      <c r="T31">
        <f t="shared" si="24"/>
        <v>19.068402246043899</v>
      </c>
      <c r="U31">
        <f t="shared" si="25"/>
        <v>45.934387814879905</v>
      </c>
    </row>
    <row r="32" spans="19:21" x14ac:dyDescent="0.35">
      <c r="S32">
        <f t="shared" si="23"/>
        <v>83.727639930755913</v>
      </c>
      <c r="T32">
        <f t="shared" si="24"/>
        <v>57.937902753368483</v>
      </c>
      <c r="U32">
        <f t="shared" si="25"/>
        <v>135.84</v>
      </c>
    </row>
    <row r="33" spans="19:21" x14ac:dyDescent="0.35">
      <c r="S33">
        <f t="shared" si="23"/>
        <v>231.48377508050532</v>
      </c>
      <c r="T33">
        <f t="shared" si="24"/>
        <v>165.14714368147722</v>
      </c>
      <c r="U33">
        <f t="shared" si="25"/>
        <v>397.86729857819904</v>
      </c>
    </row>
    <row r="34" spans="19:21" x14ac:dyDescent="0.35">
      <c r="S34">
        <f t="shared" si="23"/>
        <v>359.40246045694198</v>
      </c>
      <c r="T34">
        <f t="shared" si="24"/>
        <v>222.43735763097951</v>
      </c>
      <c r="U34">
        <f t="shared" si="25"/>
        <v>574.01735579377237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D3EB2-ECA0-4F03-B332-BE904CC93B4C}">
  <dimension ref="A1:Z16"/>
  <sheetViews>
    <sheetView tabSelected="1" topLeftCell="L1" zoomScaleNormal="100" workbookViewId="0">
      <selection activeCell="V15" sqref="V15"/>
    </sheetView>
  </sheetViews>
  <sheetFormatPr defaultRowHeight="15.5" x14ac:dyDescent="0.35"/>
  <cols>
    <col min="1" max="10" width="10.58203125" customWidth="1"/>
    <col min="20" max="20" width="10.58203125" customWidth="1"/>
    <col min="21" max="22" width="10.58203125" style="2" customWidth="1"/>
    <col min="24" max="26" width="10.58203125" style="2" customWidth="1"/>
  </cols>
  <sheetData>
    <row r="1" spans="1:26" x14ac:dyDescent="0.35">
      <c r="A1" s="4" t="s">
        <v>9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0</v>
      </c>
      <c r="L1" s="4" t="s">
        <v>1</v>
      </c>
      <c r="M1" s="4" t="s">
        <v>2</v>
      </c>
      <c r="N1" s="4" t="s">
        <v>3</v>
      </c>
      <c r="O1" s="4" t="s">
        <v>4</v>
      </c>
      <c r="P1" s="4" t="s">
        <v>5</v>
      </c>
      <c r="Q1" s="4" t="s">
        <v>6</v>
      </c>
      <c r="R1" s="4" t="s">
        <v>7</v>
      </c>
      <c r="S1" s="4"/>
      <c r="T1" s="4" t="s">
        <v>9</v>
      </c>
      <c r="U1" s="4" t="s">
        <v>10</v>
      </c>
      <c r="V1" s="4" t="s">
        <v>11</v>
      </c>
      <c r="X1" s="4" t="s">
        <v>9</v>
      </c>
      <c r="Y1" s="4" t="s">
        <v>10</v>
      </c>
      <c r="Z1" s="4" t="s">
        <v>11</v>
      </c>
    </row>
    <row r="2" spans="1:26" x14ac:dyDescent="0.35">
      <c r="A2" s="3">
        <v>0</v>
      </c>
      <c r="B2" s="5">
        <v>1</v>
      </c>
      <c r="C2" s="5">
        <v>1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/>
      <c r="T2" s="3">
        <v>0</v>
      </c>
      <c r="U2" s="6">
        <f>AVERAGE(B2:R2)</f>
        <v>1</v>
      </c>
      <c r="V2" s="6">
        <f>STDEV(B2:R2)</f>
        <v>0</v>
      </c>
      <c r="X2" s="2">
        <v>0</v>
      </c>
      <c r="Y2" s="2">
        <v>1</v>
      </c>
      <c r="Z2" s="2">
        <v>0</v>
      </c>
    </row>
    <row r="3" spans="1:26" x14ac:dyDescent="0.35">
      <c r="A3" s="3">
        <v>2</v>
      </c>
      <c r="B3" s="5">
        <v>10.956284153005464</v>
      </c>
      <c r="C3" s="5">
        <v>14.850615114235501</v>
      </c>
      <c r="D3" s="5">
        <v>9.7156398104265396</v>
      </c>
      <c r="E3" s="5">
        <v>9.6795313576843558</v>
      </c>
      <c r="F3" s="5">
        <v>3.2471999999999999</v>
      </c>
      <c r="G3" s="5">
        <v>1.2867859203693017</v>
      </c>
      <c r="H3" s="5">
        <v>8.7426114991939823</v>
      </c>
      <c r="I3" s="5">
        <v>4.2828220858895705</v>
      </c>
      <c r="J3" s="5">
        <v>16.138550352790251</v>
      </c>
      <c r="K3" s="5">
        <v>6.1173059768064224</v>
      </c>
      <c r="L3" s="5">
        <v>4.2885520125457397</v>
      </c>
      <c r="M3" s="5">
        <v>4.7596826878208116</v>
      </c>
      <c r="N3" s="5">
        <v>4.7844934357195941</v>
      </c>
      <c r="O3" s="5">
        <v>1.1554669703872438</v>
      </c>
      <c r="P3" s="5">
        <v>3.9361549497847919</v>
      </c>
      <c r="Q3" s="5">
        <v>4.8378378378378377</v>
      </c>
      <c r="R3" s="5">
        <v>2.193721286370597</v>
      </c>
      <c r="S3" s="5"/>
      <c r="T3" s="3">
        <v>2</v>
      </c>
      <c r="U3" s="6">
        <f t="shared" ref="U3:U7" si="0">AVERAGE(B3:R3)</f>
        <v>6.5278385559334122</v>
      </c>
      <c r="V3" s="6">
        <f t="shared" ref="V3:V7" si="1">STDEV(B3:R3)</f>
        <v>4.458739660431891</v>
      </c>
      <c r="X3" s="2">
        <v>5</v>
      </c>
      <c r="Y3" s="2">
        <v>7.1280000000000001</v>
      </c>
      <c r="Z3" s="2">
        <v>3.7189999999999999</v>
      </c>
    </row>
    <row r="4" spans="1:26" x14ac:dyDescent="0.35">
      <c r="A4" s="3">
        <v>5</v>
      </c>
      <c r="B4" s="5">
        <v>34.799635701275044</v>
      </c>
      <c r="C4" s="5">
        <v>45.934387814879905</v>
      </c>
      <c r="D4" s="5">
        <v>74.842022116903635</v>
      </c>
      <c r="E4" s="5">
        <v>21.795313576843554</v>
      </c>
      <c r="F4" s="5">
        <v>26.952000000000002</v>
      </c>
      <c r="G4" s="5">
        <v>14.264281592613964</v>
      </c>
      <c r="H4" s="5">
        <v>64.80386888769479</v>
      </c>
      <c r="I4" s="5">
        <v>8.1165644171779139</v>
      </c>
      <c r="J4" s="5">
        <v>160.61577934573444</v>
      </c>
      <c r="K4" s="5">
        <v>72.167707404103481</v>
      </c>
      <c r="L4" s="5">
        <v>20.533193936225825</v>
      </c>
      <c r="M4" s="5">
        <v>26.193809301602116</v>
      </c>
      <c r="N4" s="5">
        <v>33.106267029972749</v>
      </c>
      <c r="O4" s="5">
        <v>15.227790432801822</v>
      </c>
      <c r="P4" s="5">
        <v>18.42180774748924</v>
      </c>
      <c r="Q4" s="5">
        <v>43.598862019914648</v>
      </c>
      <c r="R4" s="5">
        <v>19.068402246043899</v>
      </c>
      <c r="S4" s="5"/>
      <c r="T4" s="3">
        <v>5</v>
      </c>
      <c r="U4" s="6">
        <f t="shared" si="0"/>
        <v>41.202452563016294</v>
      </c>
      <c r="V4" s="6">
        <f t="shared" si="1"/>
        <v>36.893261187781221</v>
      </c>
      <c r="X4" s="2">
        <v>8</v>
      </c>
      <c r="Y4" s="2">
        <v>16.087</v>
      </c>
      <c r="Z4" s="2">
        <v>5.89</v>
      </c>
    </row>
    <row r="5" spans="1:26" x14ac:dyDescent="0.35">
      <c r="A5" s="3">
        <v>8</v>
      </c>
      <c r="B5" s="5">
        <v>65.209471766848822</v>
      </c>
      <c r="C5" s="5">
        <v>57.937902753368483</v>
      </c>
      <c r="D5" s="5">
        <v>259.71563981042652</v>
      </c>
      <c r="E5" s="5">
        <v>83.149552033080639</v>
      </c>
      <c r="F5" s="5">
        <v>135.84</v>
      </c>
      <c r="G5" s="5">
        <v>83.727639930755913</v>
      </c>
      <c r="H5" s="5">
        <v>35.497044599677594</v>
      </c>
      <c r="I5" s="5">
        <v>6.3926380368098163</v>
      </c>
      <c r="J5" s="5">
        <v>333.16228351507374</v>
      </c>
      <c r="K5" s="5">
        <v>104.63871543264942</v>
      </c>
      <c r="L5" s="5">
        <v>203.03188708834293</v>
      </c>
      <c r="M5" s="5">
        <v>219.00762171410796</v>
      </c>
      <c r="N5" s="5">
        <v>102.055982164974</v>
      </c>
      <c r="O5" s="5">
        <v>31.343963553530752</v>
      </c>
      <c r="P5" s="5">
        <v>73.816355810616926</v>
      </c>
      <c r="Q5" s="5">
        <v>122.13371266002845</v>
      </c>
      <c r="R5" s="5">
        <v>35.298621745788665</v>
      </c>
      <c r="S5" s="5"/>
      <c r="T5" s="3">
        <v>8</v>
      </c>
      <c r="U5" s="6">
        <f t="shared" si="0"/>
        <v>114.82111956565181</v>
      </c>
      <c r="V5" s="6">
        <f t="shared" si="1"/>
        <v>89.706032763875299</v>
      </c>
      <c r="X5" s="2">
        <v>12</v>
      </c>
      <c r="Y5" s="2">
        <v>29.215</v>
      </c>
      <c r="Z5" s="2">
        <v>10.781000000000001</v>
      </c>
    </row>
    <row r="6" spans="1:26" x14ac:dyDescent="0.35">
      <c r="A6" s="3">
        <v>12</v>
      </c>
      <c r="B6" s="5">
        <v>90.163934426229503</v>
      </c>
      <c r="C6" s="5">
        <v>205.74106619800821</v>
      </c>
      <c r="D6" s="5">
        <v>397.86729857819904</v>
      </c>
      <c r="E6" s="5">
        <v>92.315644383184008</v>
      </c>
      <c r="F6" s="5">
        <v>345.04</v>
      </c>
      <c r="G6" s="5">
        <v>165.14714368147722</v>
      </c>
      <c r="H6" s="5">
        <v>97.581945190757651</v>
      </c>
      <c r="I6" s="5">
        <v>26.877300613496931</v>
      </c>
      <c r="J6" s="5">
        <v>604.10519563822959</v>
      </c>
      <c r="K6" s="5">
        <v>264.49598572702945</v>
      </c>
      <c r="L6" s="5">
        <v>596.4453737584945</v>
      </c>
      <c r="M6" s="5">
        <v>595.89360709286052</v>
      </c>
      <c r="N6" s="5">
        <v>231.48377508050532</v>
      </c>
      <c r="O6" s="5">
        <v>179.84054669703872</v>
      </c>
      <c r="P6" s="5">
        <v>283.42898134863702</v>
      </c>
      <c r="Q6" s="5">
        <v>443.66998577524896</v>
      </c>
      <c r="R6" s="5">
        <v>215.16079632465545</v>
      </c>
      <c r="S6" s="5"/>
      <c r="T6" s="3">
        <v>12</v>
      </c>
      <c r="U6" s="6">
        <f t="shared" si="0"/>
        <v>284.42697532435596</v>
      </c>
      <c r="V6" s="6">
        <f t="shared" si="1"/>
        <v>186.02862363425112</v>
      </c>
      <c r="X6" s="2">
        <v>15</v>
      </c>
      <c r="Y6" s="2">
        <v>45.796999999999997</v>
      </c>
      <c r="Z6" s="2">
        <v>16.582999999999998</v>
      </c>
    </row>
    <row r="7" spans="1:26" x14ac:dyDescent="0.35">
      <c r="A7" s="3">
        <v>15</v>
      </c>
      <c r="B7" s="5">
        <v>63.205828779599273</v>
      </c>
      <c r="C7" s="5">
        <v>359.40246045694198</v>
      </c>
      <c r="D7" s="5">
        <v>565.71879936808841</v>
      </c>
      <c r="E7" s="5">
        <v>177.11922811853893</v>
      </c>
      <c r="F7" s="5">
        <v>387.6</v>
      </c>
      <c r="G7" s="5">
        <v>203.75072129255625</v>
      </c>
      <c r="H7" s="5">
        <v>317.78613648576032</v>
      </c>
      <c r="I7" s="5">
        <v>337.05521472392638</v>
      </c>
      <c r="J7" s="5">
        <v>779.98717126363056</v>
      </c>
      <c r="K7" s="5">
        <v>213.13559322033899</v>
      </c>
      <c r="L7" s="5">
        <v>1867.7469942498692</v>
      </c>
      <c r="M7" s="5">
        <v>859.85378752527606</v>
      </c>
      <c r="N7" s="5">
        <v>389.89348526133267</v>
      </c>
      <c r="O7" s="5">
        <v>222.43735763097951</v>
      </c>
      <c r="P7" s="5">
        <v>339.45480631276899</v>
      </c>
      <c r="Q7" s="5">
        <v>585.6330014224751</v>
      </c>
      <c r="R7" s="5">
        <v>574.01735579377237</v>
      </c>
      <c r="S7" s="5"/>
      <c r="T7" s="3">
        <v>15</v>
      </c>
      <c r="U7" s="6">
        <f t="shared" si="0"/>
        <v>484.92929070034432</v>
      </c>
      <c r="V7" s="6">
        <f t="shared" si="1"/>
        <v>415.63793662864725</v>
      </c>
    </row>
    <row r="10" spans="1:26" x14ac:dyDescent="0.35">
      <c r="A10" s="4" t="s">
        <v>9</v>
      </c>
      <c r="B10" s="4" t="s">
        <v>0</v>
      </c>
      <c r="C10" s="4" t="s">
        <v>1</v>
      </c>
      <c r="D10" s="4" t="s">
        <v>2</v>
      </c>
      <c r="E10" s="4" t="s">
        <v>3</v>
      </c>
      <c r="F10" s="4" t="s">
        <v>4</v>
      </c>
      <c r="G10" s="4" t="s">
        <v>5</v>
      </c>
      <c r="H10" s="4" t="s">
        <v>6</v>
      </c>
      <c r="I10" s="4" t="s">
        <v>7</v>
      </c>
    </row>
    <row r="11" spans="1:26" x14ac:dyDescent="0.35">
      <c r="A11" s="3">
        <v>0</v>
      </c>
      <c r="B11" s="5">
        <v>1</v>
      </c>
      <c r="C11" s="5">
        <v>1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>
        <v>1</v>
      </c>
    </row>
    <row r="12" spans="1:26" x14ac:dyDescent="0.35">
      <c r="A12" s="3">
        <v>2</v>
      </c>
      <c r="B12" s="5">
        <v>6.1173059768064224</v>
      </c>
      <c r="C12" s="5">
        <v>4.2885520125457397</v>
      </c>
      <c r="D12" s="5">
        <v>4.7596826878208116</v>
      </c>
      <c r="E12" s="5">
        <v>4.7844934357195941</v>
      </c>
      <c r="F12" s="5">
        <v>1.1554669703872438</v>
      </c>
      <c r="G12" s="5">
        <v>3.9361549497847919</v>
      </c>
      <c r="H12" s="5">
        <v>4.8378378378378377</v>
      </c>
      <c r="I12" s="5">
        <v>2.193721286370597</v>
      </c>
    </row>
    <row r="13" spans="1:26" x14ac:dyDescent="0.35">
      <c r="A13" s="3">
        <v>5</v>
      </c>
      <c r="B13" s="5">
        <v>72.167707404103481</v>
      </c>
      <c r="C13" s="5">
        <v>20.533193936225825</v>
      </c>
      <c r="D13" s="5">
        <v>26.193809301602116</v>
      </c>
      <c r="E13" s="5">
        <v>33.106267029972749</v>
      </c>
      <c r="F13" s="5">
        <v>15.227790432801822</v>
      </c>
      <c r="G13" s="5">
        <v>18.42180774748924</v>
      </c>
      <c r="H13" s="5">
        <v>43.598862019914648</v>
      </c>
      <c r="I13" s="5">
        <v>19.068402246043899</v>
      </c>
    </row>
    <row r="14" spans="1:26" x14ac:dyDescent="0.35">
      <c r="A14" s="3">
        <v>8</v>
      </c>
      <c r="B14" s="5">
        <v>104.63871543264942</v>
      </c>
      <c r="C14" s="5">
        <v>203.03188708834293</v>
      </c>
      <c r="D14" s="5">
        <v>219.00762171410796</v>
      </c>
      <c r="E14" s="5">
        <v>102.055982164974</v>
      </c>
      <c r="F14" s="5">
        <v>31.343963553530752</v>
      </c>
      <c r="G14" s="5">
        <v>73.816355810616926</v>
      </c>
      <c r="H14" s="5">
        <v>122.13371266002845</v>
      </c>
      <c r="I14" s="5">
        <v>35.298621745788665</v>
      </c>
    </row>
    <row r="15" spans="1:26" x14ac:dyDescent="0.35">
      <c r="A15" s="3">
        <v>12</v>
      </c>
      <c r="B15" s="5">
        <v>264.49598572702945</v>
      </c>
      <c r="C15" s="5">
        <v>596.4453737584945</v>
      </c>
      <c r="D15" s="5">
        <v>595.89360709286052</v>
      </c>
      <c r="E15" s="5">
        <v>231.48377508050532</v>
      </c>
      <c r="F15" s="5">
        <v>179.84054669703872</v>
      </c>
      <c r="G15" s="5">
        <v>283.42898134863702</v>
      </c>
      <c r="H15" s="5">
        <v>443.66998577524896</v>
      </c>
      <c r="I15" s="5">
        <v>215.16079632465545</v>
      </c>
    </row>
    <row r="16" spans="1:26" x14ac:dyDescent="0.35">
      <c r="A16" s="3">
        <v>15</v>
      </c>
      <c r="B16" s="5">
        <v>213.13559322033899</v>
      </c>
      <c r="C16" s="5">
        <v>1867.7469942498692</v>
      </c>
      <c r="D16" s="5">
        <v>859.85378752527606</v>
      </c>
      <c r="E16" s="5">
        <v>389.89348526133267</v>
      </c>
      <c r="F16" s="5">
        <v>222.43735763097951</v>
      </c>
      <c r="G16" s="5">
        <v>339.45480631276899</v>
      </c>
      <c r="H16" s="5">
        <v>585.6330014224751</v>
      </c>
      <c r="I16" s="5">
        <v>574.01735579377237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exp1</vt:lpstr>
      <vt:lpstr>exp2</vt:lpstr>
      <vt:lpstr>analysis</vt:lpstr>
      <vt:lpstr>exp1_analysis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Dondossola,Eleonora</dc:creator>
  <cp:lastModifiedBy>Luca Marsilio</cp:lastModifiedBy>
  <dcterms:created xsi:type="dcterms:W3CDTF">2024-01-12T23:28:52Z</dcterms:created>
  <dcterms:modified xsi:type="dcterms:W3CDTF">2024-01-26T11:26:28Z</dcterms:modified>
</cp:coreProperties>
</file>