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am\HoustonScripts\DataFolder\"/>
    </mc:Choice>
  </mc:AlternateContent>
  <xr:revisionPtr revIDLastSave="0" documentId="13_ncr:1_{D81EC143-517F-4978-BB23-72068E2B713B}" xr6:coauthVersionLast="47" xr6:coauthVersionMax="47" xr10:uidLastSave="{00000000-0000-0000-0000-000000000000}"/>
  <bookViews>
    <workbookView xWindow="-110" yWindow="-110" windowWidth="19420" windowHeight="10300" firstSheet="3" activeTab="6" xr2:uid="{82927D93-3D87-B44C-98F0-39E1C65C96E6}"/>
  </bookViews>
  <sheets>
    <sheet name="OriginalData" sheetId="1" r:id="rId1"/>
    <sheet name="DataAnalysis" sheetId="2" r:id="rId2"/>
    <sheet name="NewDataAnalysis" sheetId="4" r:id="rId3"/>
    <sheet name="PC3VessBoundary" sheetId="6" r:id="rId4"/>
    <sheet name="PC3VessCenter" sheetId="7" r:id="rId5"/>
    <sheet name="PC3VessBound" sheetId="8" r:id="rId6"/>
    <sheet name="PC3VessDistances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6" l="1"/>
  <c r="K4" i="6"/>
  <c r="K5" i="6"/>
  <c r="K6" i="6"/>
  <c r="K2" i="6"/>
  <c r="J3" i="6"/>
  <c r="J4" i="6"/>
  <c r="J5" i="6"/>
  <c r="J6" i="6"/>
  <c r="F3" i="6"/>
  <c r="F4" i="6"/>
  <c r="F5" i="6"/>
  <c r="F6" i="6"/>
  <c r="J2" i="6"/>
  <c r="F2" i="6"/>
  <c r="P5" i="4"/>
  <c r="P6" i="4"/>
  <c r="P7" i="4"/>
  <c r="P8" i="4"/>
  <c r="P9" i="4"/>
  <c r="P4" i="4"/>
  <c r="K27" i="4"/>
  <c r="K28" i="4"/>
  <c r="K29" i="4"/>
  <c r="K30" i="4"/>
  <c r="K31" i="4"/>
  <c r="K26" i="4"/>
  <c r="Q16" i="4"/>
  <c r="Q17" i="4"/>
  <c r="Q18" i="4"/>
  <c r="Q19" i="4"/>
  <c r="Q20" i="4"/>
  <c r="Q15" i="4"/>
  <c r="M36" i="4"/>
  <c r="M37" i="4"/>
  <c r="M38" i="4"/>
  <c r="M39" i="4"/>
  <c r="M40" i="4"/>
  <c r="M35" i="4"/>
  <c r="J27" i="4"/>
  <c r="J28" i="4"/>
  <c r="J29" i="4"/>
  <c r="J30" i="4"/>
  <c r="J31" i="4"/>
  <c r="J26" i="4"/>
  <c r="P16" i="4"/>
  <c r="P17" i="4"/>
  <c r="P18" i="4"/>
  <c r="P19" i="4"/>
  <c r="P20" i="4"/>
  <c r="P15" i="4"/>
  <c r="O5" i="4"/>
  <c r="O6" i="4"/>
  <c r="O7" i="4"/>
  <c r="O8" i="4"/>
  <c r="O9" i="4"/>
  <c r="O4" i="4"/>
  <c r="L40" i="4"/>
  <c r="L39" i="4"/>
  <c r="L36" i="4"/>
  <c r="L37" i="4"/>
  <c r="L38" i="4"/>
  <c r="L35" i="4"/>
  <c r="A40" i="4"/>
  <c r="A39" i="4"/>
  <c r="A38" i="4"/>
  <c r="A37" i="4"/>
  <c r="A36" i="4"/>
  <c r="A35" i="4"/>
  <c r="I27" i="4"/>
  <c r="I28" i="4"/>
  <c r="I29" i="4"/>
  <c r="I30" i="4"/>
  <c r="I31" i="4"/>
  <c r="I26" i="4"/>
  <c r="A31" i="4"/>
  <c r="A30" i="4"/>
  <c r="A29" i="4"/>
  <c r="A28" i="4"/>
  <c r="A27" i="4"/>
  <c r="A26" i="4"/>
  <c r="N5" i="4"/>
  <c r="N6" i="4"/>
  <c r="N7" i="4"/>
  <c r="N8" i="4"/>
  <c r="N9" i="4"/>
  <c r="N4" i="4"/>
  <c r="O20" i="4"/>
  <c r="O17" i="4"/>
  <c r="O16" i="4"/>
  <c r="O18" i="4"/>
  <c r="O19" i="4"/>
  <c r="O15" i="4"/>
  <c r="A20" i="4"/>
  <c r="A19" i="4"/>
  <c r="A18" i="4"/>
  <c r="A17" i="4"/>
  <c r="A16" i="4"/>
  <c r="A15" i="4"/>
  <c r="A5" i="4"/>
  <c r="A6" i="4"/>
  <c r="A7" i="4"/>
  <c r="A8" i="4"/>
  <c r="A9" i="4"/>
  <c r="A4" i="4"/>
  <c r="N77" i="2"/>
  <c r="N76" i="2"/>
  <c r="N73" i="2"/>
  <c r="N74" i="2"/>
  <c r="N75" i="2"/>
  <c r="N72" i="2"/>
  <c r="M75" i="2"/>
  <c r="M77" i="2"/>
  <c r="M76" i="2"/>
  <c r="M73" i="2"/>
  <c r="M74" i="2"/>
  <c r="K73" i="2"/>
  <c r="K74" i="2"/>
  <c r="K75" i="2"/>
  <c r="K72" i="2"/>
  <c r="J73" i="2"/>
  <c r="J74" i="2"/>
  <c r="J75" i="2"/>
  <c r="J72" i="2"/>
  <c r="I77" i="2"/>
  <c r="I73" i="2"/>
  <c r="I74" i="2"/>
  <c r="I75" i="2"/>
  <c r="I76" i="2"/>
  <c r="I72" i="2"/>
  <c r="H72" i="2"/>
  <c r="M72" i="2"/>
  <c r="O69" i="2"/>
  <c r="O68" i="2"/>
  <c r="O67" i="2"/>
  <c r="O66" i="2"/>
  <c r="O64" i="2"/>
  <c r="N69" i="2"/>
  <c r="M69" i="2"/>
  <c r="M68" i="2"/>
  <c r="N68" i="2" s="1"/>
  <c r="M67" i="2"/>
  <c r="N67" i="2" s="1"/>
  <c r="M66" i="2"/>
  <c r="N66" i="2" s="1"/>
  <c r="M65" i="2"/>
  <c r="N65" i="2" s="1"/>
  <c r="N64" i="2"/>
  <c r="N54" i="2"/>
  <c r="N53" i="2"/>
  <c r="N52" i="2"/>
  <c r="M53" i="2"/>
  <c r="M52" i="2"/>
  <c r="O44" i="2"/>
  <c r="N45" i="2"/>
  <c r="N46" i="2"/>
  <c r="N47" i="2"/>
  <c r="N48" i="2"/>
  <c r="N49" i="2"/>
  <c r="N44" i="2"/>
  <c r="M46" i="2"/>
  <c r="M45" i="2"/>
  <c r="M44" i="2"/>
  <c r="M34" i="2"/>
  <c r="M33" i="2"/>
  <c r="M32" i="2"/>
  <c r="N37" i="2"/>
  <c r="N36" i="2"/>
  <c r="N35" i="2"/>
  <c r="N34" i="2"/>
  <c r="N33" i="2"/>
  <c r="O24" i="2"/>
  <c r="N26" i="2"/>
  <c r="N25" i="2"/>
  <c r="N24" i="2"/>
  <c r="M25" i="2"/>
  <c r="M24" i="2"/>
  <c r="O65" i="2"/>
  <c r="M64" i="2"/>
  <c r="G72" i="2"/>
  <c r="F72" i="2"/>
  <c r="E72" i="2"/>
  <c r="D72" i="2"/>
  <c r="C72" i="2"/>
  <c r="H77" i="2"/>
  <c r="G77" i="2"/>
  <c r="F77" i="2"/>
  <c r="E77" i="2"/>
  <c r="D77" i="2"/>
  <c r="C77" i="2"/>
  <c r="A77" i="2"/>
  <c r="H76" i="2"/>
  <c r="G76" i="2"/>
  <c r="F76" i="2"/>
  <c r="E76" i="2"/>
  <c r="D76" i="2"/>
  <c r="C76" i="2"/>
  <c r="A76" i="2"/>
  <c r="H75" i="2"/>
  <c r="G75" i="2"/>
  <c r="F75" i="2"/>
  <c r="E75" i="2"/>
  <c r="D75" i="2"/>
  <c r="C75" i="2"/>
  <c r="A75" i="2"/>
  <c r="H74" i="2"/>
  <c r="G74" i="2"/>
  <c r="F74" i="2"/>
  <c r="E74" i="2"/>
  <c r="D74" i="2"/>
  <c r="C74" i="2"/>
  <c r="A74" i="2"/>
  <c r="H73" i="2"/>
  <c r="G73" i="2"/>
  <c r="F73" i="2"/>
  <c r="E73" i="2"/>
  <c r="D73" i="2"/>
  <c r="C73" i="2"/>
  <c r="A73" i="2"/>
  <c r="A72" i="2"/>
  <c r="A69" i="2"/>
  <c r="A68" i="2"/>
  <c r="A67" i="2"/>
  <c r="A66" i="2"/>
  <c r="A65" i="2"/>
  <c r="B64" i="2"/>
  <c r="A64" i="2"/>
  <c r="N55" i="2"/>
  <c r="N56" i="2"/>
  <c r="N57" i="2"/>
  <c r="M54" i="2"/>
  <c r="M55" i="2"/>
  <c r="M56" i="2"/>
  <c r="M57" i="2"/>
  <c r="H53" i="2"/>
  <c r="H54" i="2"/>
  <c r="H55" i="2"/>
  <c r="H56" i="2"/>
  <c r="H57" i="2"/>
  <c r="H52" i="2"/>
  <c r="G53" i="2"/>
  <c r="G54" i="2"/>
  <c r="G55" i="2"/>
  <c r="G56" i="2"/>
  <c r="G57" i="2"/>
  <c r="G52" i="2"/>
  <c r="F53" i="2"/>
  <c r="F54" i="2"/>
  <c r="F55" i="2"/>
  <c r="F56" i="2"/>
  <c r="F57" i="2"/>
  <c r="F52" i="2"/>
  <c r="E53" i="2"/>
  <c r="E54" i="2"/>
  <c r="E55" i="2"/>
  <c r="E56" i="2"/>
  <c r="E57" i="2"/>
  <c r="E52" i="2"/>
  <c r="D53" i="2"/>
  <c r="D54" i="2"/>
  <c r="D55" i="2"/>
  <c r="D56" i="2"/>
  <c r="D57" i="2"/>
  <c r="D52" i="2"/>
  <c r="C53" i="2"/>
  <c r="C54" i="2"/>
  <c r="C55" i="2"/>
  <c r="C56" i="2"/>
  <c r="C57" i="2"/>
  <c r="C52" i="2"/>
  <c r="O45" i="2"/>
  <c r="O46" i="2"/>
  <c r="O47" i="2"/>
  <c r="O48" i="2"/>
  <c r="O49" i="2"/>
  <c r="M47" i="2"/>
  <c r="M48" i="2"/>
  <c r="M49" i="2"/>
  <c r="A57" i="2"/>
  <c r="A56" i="2"/>
  <c r="A55" i="2"/>
  <c r="A54" i="2"/>
  <c r="A53" i="2"/>
  <c r="A52" i="2"/>
  <c r="A49" i="2"/>
  <c r="A48" i="2"/>
  <c r="A47" i="2"/>
  <c r="A46" i="2"/>
  <c r="A45" i="2"/>
  <c r="B44" i="2"/>
  <c r="A44" i="2" s="1"/>
  <c r="G33" i="2"/>
  <c r="C15" i="2"/>
  <c r="L33" i="2"/>
  <c r="L34" i="2"/>
  <c r="L35" i="2"/>
  <c r="L36" i="2"/>
  <c r="L37" i="2"/>
  <c r="K33" i="2"/>
  <c r="K34" i="2"/>
  <c r="K35" i="2"/>
  <c r="K36" i="2"/>
  <c r="K37" i="2"/>
  <c r="J33" i="2"/>
  <c r="J34" i="2"/>
  <c r="J35" i="2"/>
  <c r="J36" i="2"/>
  <c r="J37" i="2"/>
  <c r="I33" i="2"/>
  <c r="I34" i="2"/>
  <c r="I35" i="2"/>
  <c r="I36" i="2"/>
  <c r="I37" i="2"/>
  <c r="H33" i="2"/>
  <c r="H34" i="2"/>
  <c r="H35" i="2"/>
  <c r="H36" i="2"/>
  <c r="H37" i="2"/>
  <c r="G34" i="2"/>
  <c r="G35" i="2"/>
  <c r="G36" i="2"/>
  <c r="M36" i="2" s="1"/>
  <c r="G37" i="2"/>
  <c r="M37" i="2" s="1"/>
  <c r="F33" i="2"/>
  <c r="F34" i="2"/>
  <c r="F35" i="2"/>
  <c r="F36" i="2"/>
  <c r="F37" i="2"/>
  <c r="E33" i="2"/>
  <c r="E34" i="2"/>
  <c r="E35" i="2"/>
  <c r="E36" i="2"/>
  <c r="E37" i="2"/>
  <c r="D33" i="2"/>
  <c r="D34" i="2"/>
  <c r="D35" i="2"/>
  <c r="D36" i="2"/>
  <c r="D37" i="2"/>
  <c r="C33" i="2"/>
  <c r="C34" i="2"/>
  <c r="C35" i="2"/>
  <c r="C36" i="2"/>
  <c r="C37" i="2"/>
  <c r="L32" i="2"/>
  <c r="K32" i="2"/>
  <c r="J32" i="2"/>
  <c r="I32" i="2"/>
  <c r="H32" i="2"/>
  <c r="G32" i="2"/>
  <c r="F32" i="2"/>
  <c r="E32" i="2"/>
  <c r="D32" i="2"/>
  <c r="C32" i="2"/>
  <c r="A37" i="2"/>
  <c r="A36" i="2"/>
  <c r="A35" i="2"/>
  <c r="A34" i="2"/>
  <c r="A33" i="2"/>
  <c r="A32" i="2"/>
  <c r="O29" i="2"/>
  <c r="M29" i="2"/>
  <c r="A29" i="2"/>
  <c r="O28" i="2"/>
  <c r="M28" i="2"/>
  <c r="A28" i="2"/>
  <c r="O27" i="2"/>
  <c r="M27" i="2"/>
  <c r="A27" i="2"/>
  <c r="O26" i="2"/>
  <c r="M26" i="2"/>
  <c r="A26" i="2"/>
  <c r="O25" i="2"/>
  <c r="A25" i="2"/>
  <c r="B24" i="2"/>
  <c r="A24" i="2"/>
  <c r="L12" i="2"/>
  <c r="L13" i="2"/>
  <c r="L14" i="2"/>
  <c r="L15" i="2"/>
  <c r="L16" i="2"/>
  <c r="L17" i="2"/>
  <c r="K13" i="2"/>
  <c r="K14" i="2"/>
  <c r="K15" i="2"/>
  <c r="K16" i="2"/>
  <c r="K17" i="2"/>
  <c r="K12" i="2"/>
  <c r="O5" i="2"/>
  <c r="O6" i="2"/>
  <c r="O7" i="2"/>
  <c r="O8" i="2"/>
  <c r="O9" i="2"/>
  <c r="O4" i="2"/>
  <c r="M5" i="2"/>
  <c r="M6" i="2"/>
  <c r="M7" i="2"/>
  <c r="M8" i="2"/>
  <c r="M9" i="2"/>
  <c r="M4" i="2"/>
  <c r="A13" i="2"/>
  <c r="A14" i="2"/>
  <c r="A15" i="2"/>
  <c r="A16" i="2"/>
  <c r="A17" i="2"/>
  <c r="A12" i="2"/>
  <c r="J17" i="2"/>
  <c r="I17" i="2"/>
  <c r="H17" i="2"/>
  <c r="G17" i="2"/>
  <c r="F17" i="2"/>
  <c r="E17" i="2"/>
  <c r="D17" i="2"/>
  <c r="C17" i="2"/>
  <c r="J16" i="2"/>
  <c r="I16" i="2"/>
  <c r="H16" i="2"/>
  <c r="G16" i="2"/>
  <c r="F16" i="2"/>
  <c r="E16" i="2"/>
  <c r="D16" i="2"/>
  <c r="C16" i="2"/>
  <c r="J15" i="2"/>
  <c r="I15" i="2"/>
  <c r="H15" i="2"/>
  <c r="G15" i="2"/>
  <c r="F15" i="2"/>
  <c r="E15" i="2"/>
  <c r="D15" i="2"/>
  <c r="J14" i="2"/>
  <c r="I14" i="2"/>
  <c r="H14" i="2"/>
  <c r="G14" i="2"/>
  <c r="F14" i="2"/>
  <c r="E14" i="2"/>
  <c r="D14" i="2"/>
  <c r="C14" i="2"/>
  <c r="J13" i="2"/>
  <c r="I13" i="2"/>
  <c r="H13" i="2"/>
  <c r="G13" i="2"/>
  <c r="F13" i="2"/>
  <c r="E13" i="2"/>
  <c r="D13" i="2"/>
  <c r="C13" i="2"/>
  <c r="J12" i="2"/>
  <c r="I12" i="2"/>
  <c r="H12" i="2"/>
  <c r="G12" i="2"/>
  <c r="F12" i="2"/>
  <c r="E12" i="2"/>
  <c r="D12" i="2"/>
  <c r="C12" i="2"/>
  <c r="A9" i="2"/>
  <c r="A8" i="2"/>
  <c r="A7" i="2"/>
  <c r="A6" i="2"/>
  <c r="A5" i="2"/>
  <c r="B4" i="2"/>
  <c r="A4" i="2" s="1"/>
  <c r="N28" i="2" l="1"/>
  <c r="N27" i="2"/>
  <c r="N29" i="2"/>
  <c r="N32" i="2"/>
  <c r="M35" i="2"/>
  <c r="M13" i="2"/>
  <c r="N13" i="2"/>
  <c r="N15" i="2"/>
  <c r="M16" i="2"/>
  <c r="M17" i="2"/>
  <c r="N12" i="2"/>
  <c r="M15" i="2"/>
  <c r="N14" i="2"/>
  <c r="M14" i="2"/>
  <c r="N17" i="2"/>
  <c r="M12" i="2"/>
  <c r="N16" i="2"/>
  <c r="N6" i="2"/>
  <c r="N8" i="2"/>
  <c r="N9" i="2"/>
  <c r="N4" i="2"/>
  <c r="N5" i="2"/>
  <c r="N7" i="2"/>
</calcChain>
</file>

<file path=xl/sharedStrings.xml><?xml version="1.0" encoding="utf-8"?>
<sst xmlns="http://schemas.openxmlformats.org/spreadsheetml/2006/main" count="706" uniqueCount="67">
  <si>
    <t>rad</t>
  </si>
  <si>
    <t>none</t>
  </si>
  <si>
    <t>cabo+rad</t>
  </si>
  <si>
    <t>cabo</t>
  </si>
  <si>
    <t>in vivo</t>
  </si>
  <si>
    <t>time</t>
  </si>
  <si>
    <t>tumor #1</t>
  </si>
  <si>
    <t>tumor #2</t>
  </si>
  <si>
    <t>tumor #3</t>
  </si>
  <si>
    <t>tumor #4</t>
  </si>
  <si>
    <t>tumor #5</t>
  </si>
  <si>
    <t>tumor #6</t>
  </si>
  <si>
    <t>tumor #7</t>
  </si>
  <si>
    <t>tumor #8</t>
  </si>
  <si>
    <t>tumor #10</t>
  </si>
  <si>
    <t>average</t>
  </si>
  <si>
    <t>in vivo normalized</t>
  </si>
  <si>
    <t>tumor #9</t>
  </si>
  <si>
    <t>CONTROL</t>
  </si>
  <si>
    <t>CABO</t>
  </si>
  <si>
    <t>std</t>
  </si>
  <si>
    <t>RAD</t>
  </si>
  <si>
    <t>CABO + RAD</t>
  </si>
  <si>
    <t>Time [h]</t>
  </si>
  <si>
    <t>Time [d]</t>
  </si>
  <si>
    <t>Tumor #1</t>
  </si>
  <si>
    <t>Tumor #2</t>
  </si>
  <si>
    <t>Tumor #3</t>
  </si>
  <si>
    <t>Tumor #4</t>
  </si>
  <si>
    <t>Tumor #5</t>
  </si>
  <si>
    <t>Tumor #6</t>
  </si>
  <si>
    <t>Tumor #7</t>
  </si>
  <si>
    <t>Tumor #8</t>
  </si>
  <si>
    <t>Tumor #9</t>
  </si>
  <si>
    <t>Tumor #10</t>
  </si>
  <si>
    <t>Tumor #11</t>
  </si>
  <si>
    <t>Tumor #12</t>
  </si>
  <si>
    <t>Average</t>
  </si>
  <si>
    <t>CABO+RAD</t>
  </si>
  <si>
    <t>STD</t>
  </si>
  <si>
    <t>Norm</t>
  </si>
  <si>
    <t>Name</t>
  </si>
  <si>
    <t>Folder Name</t>
  </si>
  <si>
    <t>06.09.23 PC3 in bone retake</t>
  </si>
  <si>
    <t>BV Area 1</t>
  </si>
  <si>
    <t>BV Area 2</t>
  </si>
  <si>
    <t>BV Area 3</t>
  </si>
  <si>
    <t>Area Tum 1</t>
  </si>
  <si>
    <t>Area Tum 2</t>
  </si>
  <si>
    <t>Area Tum 3</t>
  </si>
  <si>
    <t>Av BV Area</t>
  </si>
  <si>
    <t>Av Area Tum</t>
  </si>
  <si>
    <t>04.21.23 PC3 d14 in bone</t>
  </si>
  <si>
    <t>230421_140430_15-07-22</t>
  </si>
  <si>
    <t>230421_140430_15-40-46</t>
  </si>
  <si>
    <t>230421_140430_16-08-39</t>
  </si>
  <si>
    <t>05.12.23 PC3 d14 in bone</t>
  </si>
  <si>
    <t>230512_140430_14-10-23</t>
  </si>
  <si>
    <t>Ratio</t>
  </si>
  <si>
    <t>Shape</t>
  </si>
  <si>
    <t>Major Axis</t>
  </si>
  <si>
    <t>Minor Axis</t>
  </si>
  <si>
    <t>ellipse</t>
  </si>
  <si>
    <t>elongated</t>
  </si>
  <si>
    <t>06.09.23 PC3 d14 in bone ret.</t>
  </si>
  <si>
    <t>230609_140430_14-17-25</t>
  </si>
  <si>
    <t>Closest Vess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</si>
</sst>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rial"/>
      <family val="2"/>
    </font>
    <font>
      <i/>
      <sz val="8"/>
      <color rgb="FF0000FF"/>
      <name val="Arial"/>
      <family val="2"/>
    </font>
    <font>
      <i/>
      <sz val="12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i/>
      <sz val="12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4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0" fillId="0" borderId="0" xfId="0" applyAlignment="1">
      <alignment horizontal="center"/>
    </xf>
    <xf numFmtId="0" fontId="6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5" fillId="5" borderId="0" xfId="0" applyFont="1" applyFill="1" applyAlignment="1">
      <alignment horizontal="center"/>
    </xf>
    <xf numFmtId="164" fontId="6" fillId="0" borderId="0" xfId="0" applyNumberFormat="1" applyFont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6" borderId="0" xfId="0" applyFill="1"/>
    <xf numFmtId="0" fontId="8" fillId="0" borderId="0" xfId="0" applyFont="1" applyAlignment="1">
      <alignment horizontal="center"/>
    </xf>
    <xf numFmtId="0" fontId="9" fillId="0" borderId="0" xfId="0" applyFont="1"/>
    <xf numFmtId="0" fontId="12" fillId="0" borderId="0" xfId="0" applyFont="1"/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989617141271232E-2"/>
          <c:y val="1.8347472806917408E-2"/>
          <c:w val="0.91349247710999004"/>
          <c:h val="0.92651015837928863"/>
        </c:manualLayout>
      </c:layout>
      <c:scatterChart>
        <c:scatterStyle val="smoothMarker"/>
        <c:varyColors val="0"/>
        <c:ser>
          <c:idx val="0"/>
          <c:order val="0"/>
          <c:tx>
            <c:v>tum1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OriginalData!$A$2:$A$7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OriginalData!$H$2:$H$7</c:f>
              <c:numCache>
                <c:formatCode>General</c:formatCode>
                <c:ptCount val="6"/>
                <c:pt idx="0">
                  <c:v>86890</c:v>
                </c:pt>
                <c:pt idx="1">
                  <c:v>443200</c:v>
                </c:pt>
                <c:pt idx="2">
                  <c:v>1366000</c:v>
                </c:pt>
                <c:pt idx="3">
                  <c:v>2281000</c:v>
                </c:pt>
                <c:pt idx="4">
                  <c:v>2582000</c:v>
                </c:pt>
                <c:pt idx="5">
                  <c:v>5240000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457-4902-A8A0-88ED86390934}"/>
            </c:ext>
          </c:extLst>
        </c:ser>
        <c:ser>
          <c:idx val="1"/>
          <c:order val="1"/>
          <c:tx>
            <c:v>tum2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OriginalData!$A$2:$A$7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OriginalData!$I$2:$I$7</c:f>
              <c:numCache>
                <c:formatCode>General</c:formatCode>
                <c:ptCount val="6"/>
                <c:pt idx="0">
                  <c:v>54720</c:v>
                </c:pt>
                <c:pt idx="1">
                  <c:v>549200</c:v>
                </c:pt>
                <c:pt idx="2">
                  <c:v>684500</c:v>
                </c:pt>
                <c:pt idx="3">
                  <c:v>3715000</c:v>
                </c:pt>
                <c:pt idx="4">
                  <c:v>1731000</c:v>
                </c:pt>
                <c:pt idx="5">
                  <c:v>7554000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57-4902-A8A0-88ED86390934}"/>
            </c:ext>
          </c:extLst>
        </c:ser>
        <c:ser>
          <c:idx val="2"/>
          <c:order val="2"/>
          <c:tx>
            <c:v>tum3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OriginalData!$A$2:$A$7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OriginalData!$J$2:$J$7</c:f>
              <c:numCache>
                <c:formatCode>General</c:formatCode>
                <c:ptCount val="6"/>
                <c:pt idx="0">
                  <c:v>53260</c:v>
                </c:pt>
                <c:pt idx="1">
                  <c:v>436300</c:v>
                </c:pt>
                <c:pt idx="2">
                  <c:v>1617000</c:v>
                </c:pt>
                <c:pt idx="3">
                  <c:v>4101000</c:v>
                </c:pt>
                <c:pt idx="4">
                  <c:v>2764000</c:v>
                </c:pt>
                <c:pt idx="5">
                  <c:v>4546000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457-4902-A8A0-88ED86390934}"/>
            </c:ext>
          </c:extLst>
        </c:ser>
        <c:ser>
          <c:idx val="3"/>
          <c:order val="3"/>
          <c:tx>
            <c:v>tum4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OriginalData!$A$2:$A$7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OriginalData!$K$2:$K$7</c:f>
              <c:numCache>
                <c:formatCode>General</c:formatCode>
                <c:ptCount val="6"/>
                <c:pt idx="0">
                  <c:v>27510</c:v>
                </c:pt>
                <c:pt idx="1">
                  <c:v>162100</c:v>
                </c:pt>
                <c:pt idx="2">
                  <c:v>1329000</c:v>
                </c:pt>
                <c:pt idx="3">
                  <c:v>1112000</c:v>
                </c:pt>
                <c:pt idx="4">
                  <c:v>2598000</c:v>
                </c:pt>
                <c:pt idx="5">
                  <c:v>3052000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457-4902-A8A0-88ED86390934}"/>
            </c:ext>
          </c:extLst>
        </c:ser>
        <c:ser>
          <c:idx val="4"/>
          <c:order val="4"/>
          <c:tx>
            <c:v>tum5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OriginalData!$A$2:$A$7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OriginalData!$L$2:$L$7</c:f>
              <c:numCache>
                <c:formatCode>General</c:formatCode>
                <c:ptCount val="6"/>
                <c:pt idx="0">
                  <c:v>133400</c:v>
                </c:pt>
                <c:pt idx="1">
                  <c:v>683000</c:v>
                </c:pt>
                <c:pt idx="2">
                  <c:v>2219000</c:v>
                </c:pt>
                <c:pt idx="3">
                  <c:v>4192000</c:v>
                </c:pt>
                <c:pt idx="4">
                  <c:v>7072000</c:v>
                </c:pt>
                <c:pt idx="5">
                  <c:v>10440000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457-4902-A8A0-88ED86390934}"/>
            </c:ext>
          </c:extLst>
        </c:ser>
        <c:ser>
          <c:idx val="5"/>
          <c:order val="5"/>
          <c:tx>
            <c:v>tum6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OriginalData!$A$2:$A$7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OriginalData!$M$2:$M$7</c:f>
              <c:numCache>
                <c:formatCode>General</c:formatCode>
                <c:ptCount val="6"/>
                <c:pt idx="0">
                  <c:v>60400</c:v>
                </c:pt>
                <c:pt idx="1">
                  <c:v>252400</c:v>
                </c:pt>
                <c:pt idx="2">
                  <c:v>1829000</c:v>
                </c:pt>
                <c:pt idx="3">
                  <c:v>3874000</c:v>
                </c:pt>
                <c:pt idx="4">
                  <c:v>4370000</c:v>
                </c:pt>
                <c:pt idx="5">
                  <c:v>9303000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457-4902-A8A0-88ED86390934}"/>
            </c:ext>
          </c:extLst>
        </c:ser>
        <c:ser>
          <c:idx val="6"/>
          <c:order val="6"/>
          <c:tx>
            <c:v>tum7</c:v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OriginalData!$A$2:$A$7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OriginalData!$N$2:$N$7</c:f>
              <c:numCache>
                <c:formatCode>General</c:formatCode>
                <c:ptCount val="6"/>
                <c:pt idx="0">
                  <c:v>252600</c:v>
                </c:pt>
                <c:pt idx="1">
                  <c:v>1772000</c:v>
                </c:pt>
                <c:pt idx="2">
                  <c:v>3493000</c:v>
                </c:pt>
                <c:pt idx="3">
                  <c:v>1296000</c:v>
                </c:pt>
                <c:pt idx="4">
                  <c:v>4697000</c:v>
                </c:pt>
                <c:pt idx="5">
                  <c:v>14830000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457-4902-A8A0-88ED86390934}"/>
            </c:ext>
          </c:extLst>
        </c:ser>
        <c:ser>
          <c:idx val="7"/>
          <c:order val="7"/>
          <c:tx>
            <c:v>tum8</c:v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OriginalData!$A$2:$A$7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OriginalData!$O$2:$O$7</c:f>
              <c:numCache>
                <c:formatCode>General</c:formatCode>
                <c:ptCount val="6"/>
                <c:pt idx="0">
                  <c:v>42400</c:v>
                </c:pt>
                <c:pt idx="1">
                  <c:v>249600</c:v>
                </c:pt>
                <c:pt idx="2">
                  <c:v>638400</c:v>
                </c:pt>
                <c:pt idx="3">
                  <c:v>2489000</c:v>
                </c:pt>
                <c:pt idx="4">
                  <c:v>2304000</c:v>
                </c:pt>
                <c:pt idx="5">
                  <c:v>6697000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457-4902-A8A0-88ED86390934}"/>
            </c:ext>
          </c:extLst>
        </c:ser>
        <c:ser>
          <c:idx val="8"/>
          <c:order val="8"/>
          <c:tx>
            <c:v>tum9</c:v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OriginalData!$A$2:$A$7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OriginalData!$P$2:$P$7</c:f>
              <c:numCache>
                <c:formatCode>General</c:formatCode>
                <c:ptCount val="6"/>
                <c:pt idx="0">
                  <c:v>42860</c:v>
                </c:pt>
                <c:pt idx="1">
                  <c:v>207400</c:v>
                </c:pt>
                <c:pt idx="2">
                  <c:v>439000</c:v>
                </c:pt>
                <c:pt idx="3">
                  <c:v>1514000</c:v>
                </c:pt>
                <c:pt idx="4">
                  <c:v>3433000</c:v>
                </c:pt>
                <c:pt idx="5">
                  <c:v>4736000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457-4902-A8A0-88ED86390934}"/>
            </c:ext>
          </c:extLst>
        </c:ser>
        <c:ser>
          <c:idx val="9"/>
          <c:order val="9"/>
          <c:tx>
            <c:v>tum10</c:v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OriginalData!$A$2:$A$7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OriginalData!$Q$2:$Q$7</c:f>
              <c:numCache>
                <c:formatCode>General</c:formatCode>
                <c:ptCount val="6"/>
                <c:pt idx="0">
                  <c:v>8461</c:v>
                </c:pt>
                <c:pt idx="1">
                  <c:v>30840</c:v>
                </c:pt>
                <c:pt idx="2">
                  <c:v>39070</c:v>
                </c:pt>
                <c:pt idx="3">
                  <c:v>211700</c:v>
                </c:pt>
                <c:pt idx="4">
                  <c:v>1628000</c:v>
                </c:pt>
                <c:pt idx="5">
                  <c:v>4498000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457-4902-A8A0-88ED86390934}"/>
            </c:ext>
          </c:extLst>
        </c:ser>
        <c:ser>
          <c:idx val="10"/>
          <c:order val="10"/>
          <c:tx>
            <c:v>tum11</c:v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OriginalData!$A$2:$A$7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OriginalData!$R$2:$R$7</c:f>
              <c:numCache>
                <c:formatCode>General</c:formatCode>
                <c:ptCount val="6"/>
                <c:pt idx="0">
                  <c:v>30580</c:v>
                </c:pt>
                <c:pt idx="1">
                  <c:v>291400</c:v>
                </c:pt>
                <c:pt idx="2">
                  <c:v>1344000</c:v>
                </c:pt>
                <c:pt idx="3">
                  <c:v>2747000</c:v>
                </c:pt>
                <c:pt idx="4">
                  <c:v>6075000</c:v>
                </c:pt>
                <c:pt idx="5">
                  <c:v>5624000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457-4902-A8A0-88ED86390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786367"/>
        <c:axId val="1216786847"/>
      </c:scatterChart>
      <c:valAx>
        <c:axId val="121678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6786847"/>
        <c:crosses val="autoZero"/>
        <c:crossBetween val="midCat"/>
      </c:valAx>
      <c:valAx>
        <c:axId val="121678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678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989617141271232E-2"/>
          <c:y val="1.8347472806917408E-2"/>
          <c:w val="0.91349247710999004"/>
          <c:h val="0.92651015837928863"/>
        </c:manualLayout>
      </c:layout>
      <c:scatterChart>
        <c:scatterStyle val="smoothMarker"/>
        <c:varyColors val="0"/>
        <c:ser>
          <c:idx val="0"/>
          <c:order val="0"/>
          <c:tx>
            <c:v>caborad</c:v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 w="9525">
                <a:solidFill>
                  <a:srgbClr val="FFC000"/>
                </a:solidFill>
                <a:round/>
              </a:ln>
              <a:effectLst/>
            </c:spPr>
          </c:marker>
          <c:xVal>
            <c:numRef>
              <c:f>DataAnalysis!$B$72:$B$75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</c:numCache>
            </c:numRef>
          </c:xVal>
          <c:yVal>
            <c:numRef>
              <c:f>DataAnalysis!$M$72:$M$75</c:f>
              <c:numCache>
                <c:formatCode>General</c:formatCode>
                <c:ptCount val="4"/>
                <c:pt idx="0">
                  <c:v>1</c:v>
                </c:pt>
                <c:pt idx="1">
                  <c:v>3.1197373672601643</c:v>
                </c:pt>
                <c:pt idx="2">
                  <c:v>12.198061381979159</c:v>
                </c:pt>
                <c:pt idx="3">
                  <c:v>34.168336510697948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9D73-452C-B3F5-B3606421457A}"/>
            </c:ext>
          </c:extLst>
        </c:ser>
        <c:ser>
          <c:idx val="1"/>
          <c:order val="1"/>
          <c:tx>
            <c:v>rad</c:v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tx1"/>
              </a:solidFill>
              <a:ln w="9525">
                <a:solidFill>
                  <a:srgbClr val="92D050"/>
                </a:solidFill>
                <a:round/>
              </a:ln>
              <a:effectLst/>
            </c:spPr>
          </c:marker>
          <c:xVal>
            <c:numRef>
              <c:f>DataAnalysis!$B$52:$B$55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</c:numCache>
            </c:numRef>
          </c:xVal>
          <c:yVal>
            <c:numRef>
              <c:f>DataAnalysis!$M$52:$M$55</c:f>
              <c:numCache>
                <c:formatCode>General</c:formatCode>
                <c:ptCount val="4"/>
                <c:pt idx="0">
                  <c:v>1</c:v>
                </c:pt>
                <c:pt idx="1">
                  <c:v>9.7652667109449798</c:v>
                </c:pt>
                <c:pt idx="2">
                  <c:v>22.809899784255464</c:v>
                </c:pt>
                <c:pt idx="3">
                  <c:v>64.986877795232985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9D73-452C-B3F5-B3606421457A}"/>
            </c:ext>
          </c:extLst>
        </c:ser>
        <c:ser>
          <c:idx val="2"/>
          <c:order val="2"/>
          <c:tx>
            <c:v>cabo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DataAnalysis!$B$32:$B$35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</c:numCache>
            </c:numRef>
          </c:xVal>
          <c:yVal>
            <c:numRef>
              <c:f>DataAnalysis!$M$32:$M$35</c:f>
              <c:numCache>
                <c:formatCode>0.000</c:formatCode>
                <c:ptCount val="4"/>
                <c:pt idx="0" formatCode="General">
                  <c:v>1</c:v>
                </c:pt>
                <c:pt idx="1">
                  <c:v>5.3806484126117535</c:v>
                </c:pt>
                <c:pt idx="2">
                  <c:v>17.808941202023895</c:v>
                </c:pt>
                <c:pt idx="3">
                  <c:v>30.83603662012812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9D73-452C-B3F5-B3606421457A}"/>
            </c:ext>
          </c:extLst>
        </c:ser>
        <c:ser>
          <c:idx val="4"/>
          <c:order val="3"/>
          <c:tx>
            <c:v>control</c:v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star"/>
            <c:size val="6"/>
            <c:spPr>
              <a:solidFill>
                <a:schemeClr val="tx1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xVal>
            <c:numRef>
              <c:f>DataAnalysis!$B$12:$B$15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</c:numCache>
            </c:numRef>
          </c:xVal>
          <c:yVal>
            <c:numRef>
              <c:f>DataAnalysis!$M$12:$M$15</c:f>
              <c:numCache>
                <c:formatCode>0.000</c:formatCode>
                <c:ptCount val="4"/>
                <c:pt idx="0" formatCode="General">
                  <c:v>1</c:v>
                </c:pt>
                <c:pt idx="1">
                  <c:v>6.5790242053555898</c:v>
                </c:pt>
                <c:pt idx="2">
                  <c:v>23.689374054785176</c:v>
                </c:pt>
                <c:pt idx="3">
                  <c:v>49.611505181833373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9D73-452C-B3F5-B36064214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786367"/>
        <c:axId val="1216786847"/>
      </c:scatterChart>
      <c:valAx>
        <c:axId val="121678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6786847"/>
        <c:crosses val="autoZero"/>
        <c:crossBetween val="midCat"/>
      </c:valAx>
      <c:valAx>
        <c:axId val="121678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678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989617141271232E-2"/>
          <c:y val="1.8347472806917408E-2"/>
          <c:w val="0.91349247710999004"/>
          <c:h val="0.92651015837928863"/>
        </c:manualLayout>
      </c:layout>
      <c:scatterChart>
        <c:scatterStyle val="smoothMarker"/>
        <c:varyColors val="0"/>
        <c:ser>
          <c:idx val="0"/>
          <c:order val="0"/>
          <c:tx>
            <c:v>tum1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NewDataAnalysis!$B$4:$B$9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NewDataAnalysis!$C$4:$C$9</c:f>
              <c:numCache>
                <c:formatCode>General</c:formatCode>
                <c:ptCount val="6"/>
                <c:pt idx="0">
                  <c:v>86890</c:v>
                </c:pt>
                <c:pt idx="1">
                  <c:v>443200</c:v>
                </c:pt>
                <c:pt idx="2">
                  <c:v>1366000</c:v>
                </c:pt>
                <c:pt idx="3">
                  <c:v>2281000</c:v>
                </c:pt>
                <c:pt idx="4">
                  <c:v>2582000</c:v>
                </c:pt>
                <c:pt idx="5">
                  <c:v>5240000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A68-42F9-885A-048EE18939E9}"/>
            </c:ext>
          </c:extLst>
        </c:ser>
        <c:ser>
          <c:idx val="1"/>
          <c:order val="1"/>
          <c:tx>
            <c:v>tum2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NewDataAnalysis!$B$4:$B$9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NewDataAnalysis!$D$4:$D$9</c:f>
              <c:numCache>
                <c:formatCode>General</c:formatCode>
                <c:ptCount val="6"/>
                <c:pt idx="0">
                  <c:v>54720</c:v>
                </c:pt>
                <c:pt idx="1">
                  <c:v>549200</c:v>
                </c:pt>
                <c:pt idx="2">
                  <c:v>684500</c:v>
                </c:pt>
                <c:pt idx="3">
                  <c:v>3715000</c:v>
                </c:pt>
                <c:pt idx="4">
                  <c:v>1731000</c:v>
                </c:pt>
                <c:pt idx="5">
                  <c:v>7554000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A68-42F9-885A-048EE18939E9}"/>
            </c:ext>
          </c:extLst>
        </c:ser>
        <c:ser>
          <c:idx val="2"/>
          <c:order val="2"/>
          <c:tx>
            <c:v>tum3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NewDataAnalysis!$B$4:$B$9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NewDataAnalysis!$E$4:$E$9</c:f>
              <c:numCache>
                <c:formatCode>General</c:formatCode>
                <c:ptCount val="6"/>
                <c:pt idx="0">
                  <c:v>53260</c:v>
                </c:pt>
                <c:pt idx="1">
                  <c:v>436300</c:v>
                </c:pt>
                <c:pt idx="2">
                  <c:v>1617000</c:v>
                </c:pt>
                <c:pt idx="3">
                  <c:v>4101000</c:v>
                </c:pt>
                <c:pt idx="4">
                  <c:v>2764000</c:v>
                </c:pt>
                <c:pt idx="5">
                  <c:v>4546000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A68-42F9-885A-048EE18939E9}"/>
            </c:ext>
          </c:extLst>
        </c:ser>
        <c:ser>
          <c:idx val="3"/>
          <c:order val="3"/>
          <c:tx>
            <c:v>tum4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NewDataAnalysis!$B$4:$B$9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NewDataAnalysis!$F$4:$F$9</c:f>
              <c:numCache>
                <c:formatCode>General</c:formatCode>
                <c:ptCount val="6"/>
                <c:pt idx="0">
                  <c:v>27510</c:v>
                </c:pt>
                <c:pt idx="1">
                  <c:v>162100</c:v>
                </c:pt>
                <c:pt idx="2">
                  <c:v>1329000</c:v>
                </c:pt>
                <c:pt idx="3">
                  <c:v>1112000</c:v>
                </c:pt>
                <c:pt idx="4">
                  <c:v>2598000</c:v>
                </c:pt>
                <c:pt idx="5">
                  <c:v>3052000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A68-42F9-885A-048EE18939E9}"/>
            </c:ext>
          </c:extLst>
        </c:ser>
        <c:ser>
          <c:idx val="4"/>
          <c:order val="4"/>
          <c:tx>
            <c:v>tum5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NewDataAnalysis!$B$4:$B$9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NewDataAnalysis!$G$4:$G$9</c:f>
              <c:numCache>
                <c:formatCode>General</c:formatCode>
                <c:ptCount val="6"/>
                <c:pt idx="0">
                  <c:v>133400</c:v>
                </c:pt>
                <c:pt idx="1">
                  <c:v>683000</c:v>
                </c:pt>
                <c:pt idx="2">
                  <c:v>2219000</c:v>
                </c:pt>
                <c:pt idx="3">
                  <c:v>4192000</c:v>
                </c:pt>
                <c:pt idx="4">
                  <c:v>7072000</c:v>
                </c:pt>
                <c:pt idx="5">
                  <c:v>10440000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A68-42F9-885A-048EE18939E9}"/>
            </c:ext>
          </c:extLst>
        </c:ser>
        <c:ser>
          <c:idx val="5"/>
          <c:order val="5"/>
          <c:tx>
            <c:v>tum6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NewDataAnalysis!$B$4:$B$9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NewDataAnalysis!$H$4:$H$9</c:f>
              <c:numCache>
                <c:formatCode>General</c:formatCode>
                <c:ptCount val="6"/>
                <c:pt idx="0">
                  <c:v>60400</c:v>
                </c:pt>
                <c:pt idx="1">
                  <c:v>252400</c:v>
                </c:pt>
                <c:pt idx="2">
                  <c:v>1829000</c:v>
                </c:pt>
                <c:pt idx="3">
                  <c:v>3874000</c:v>
                </c:pt>
                <c:pt idx="4">
                  <c:v>4370000</c:v>
                </c:pt>
                <c:pt idx="5">
                  <c:v>9303000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A68-42F9-885A-048EE18939E9}"/>
            </c:ext>
          </c:extLst>
        </c:ser>
        <c:ser>
          <c:idx val="6"/>
          <c:order val="6"/>
          <c:tx>
            <c:v>tum7</c:v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NewDataAnalysis!$B$4:$B$9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NewDataAnalysis!$I$4:$I$9</c:f>
              <c:numCache>
                <c:formatCode>General</c:formatCode>
                <c:ptCount val="6"/>
                <c:pt idx="0">
                  <c:v>252600</c:v>
                </c:pt>
                <c:pt idx="1">
                  <c:v>1772000</c:v>
                </c:pt>
                <c:pt idx="2">
                  <c:v>3493000</c:v>
                </c:pt>
                <c:pt idx="3">
                  <c:v>1296000</c:v>
                </c:pt>
                <c:pt idx="4">
                  <c:v>4697000</c:v>
                </c:pt>
                <c:pt idx="5">
                  <c:v>14830000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A68-42F9-885A-048EE18939E9}"/>
            </c:ext>
          </c:extLst>
        </c:ser>
        <c:ser>
          <c:idx val="7"/>
          <c:order val="7"/>
          <c:tx>
            <c:v>tum8</c:v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NewDataAnalysis!$B$4:$B$9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NewDataAnalysis!$J$4:$J$9</c:f>
              <c:numCache>
                <c:formatCode>General</c:formatCode>
                <c:ptCount val="6"/>
                <c:pt idx="0">
                  <c:v>42400</c:v>
                </c:pt>
                <c:pt idx="1">
                  <c:v>249600</c:v>
                </c:pt>
                <c:pt idx="2">
                  <c:v>638400</c:v>
                </c:pt>
                <c:pt idx="3">
                  <c:v>2489000</c:v>
                </c:pt>
                <c:pt idx="4">
                  <c:v>2304000</c:v>
                </c:pt>
                <c:pt idx="5">
                  <c:v>6697000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A68-42F9-885A-048EE18939E9}"/>
            </c:ext>
          </c:extLst>
        </c:ser>
        <c:ser>
          <c:idx val="8"/>
          <c:order val="8"/>
          <c:tx>
            <c:v>tum9</c:v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NewDataAnalysis!$B$4:$B$9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NewDataAnalysis!$K$4:$K$9</c:f>
              <c:numCache>
                <c:formatCode>General</c:formatCode>
                <c:ptCount val="6"/>
                <c:pt idx="0">
                  <c:v>42860</c:v>
                </c:pt>
                <c:pt idx="1">
                  <c:v>207400</c:v>
                </c:pt>
                <c:pt idx="2">
                  <c:v>439000</c:v>
                </c:pt>
                <c:pt idx="3">
                  <c:v>1514000</c:v>
                </c:pt>
                <c:pt idx="4">
                  <c:v>3433000</c:v>
                </c:pt>
                <c:pt idx="5">
                  <c:v>4736000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A68-42F9-885A-048EE18939E9}"/>
            </c:ext>
          </c:extLst>
        </c:ser>
        <c:ser>
          <c:idx val="9"/>
          <c:order val="9"/>
          <c:tx>
            <c:v>tum10</c:v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NewDataAnalysis!$B$4:$B$9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NewDataAnalysis!$L$4:$L$9</c:f>
              <c:numCache>
                <c:formatCode>General</c:formatCode>
                <c:ptCount val="6"/>
                <c:pt idx="0">
                  <c:v>8461</c:v>
                </c:pt>
                <c:pt idx="1">
                  <c:v>30840</c:v>
                </c:pt>
                <c:pt idx="2">
                  <c:v>39070</c:v>
                </c:pt>
                <c:pt idx="3">
                  <c:v>211700</c:v>
                </c:pt>
                <c:pt idx="4">
                  <c:v>1628000</c:v>
                </c:pt>
                <c:pt idx="5">
                  <c:v>4498000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A68-42F9-885A-048EE18939E9}"/>
            </c:ext>
          </c:extLst>
        </c:ser>
        <c:ser>
          <c:idx val="10"/>
          <c:order val="10"/>
          <c:tx>
            <c:v>tum11</c:v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NewDataAnalysis!$B$4:$B$9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NewDataAnalysis!$M$4:$M$9</c:f>
              <c:numCache>
                <c:formatCode>General</c:formatCode>
                <c:ptCount val="6"/>
                <c:pt idx="0">
                  <c:v>30580</c:v>
                </c:pt>
                <c:pt idx="1">
                  <c:v>291400</c:v>
                </c:pt>
                <c:pt idx="2">
                  <c:v>1344000</c:v>
                </c:pt>
                <c:pt idx="3">
                  <c:v>2747000</c:v>
                </c:pt>
                <c:pt idx="4">
                  <c:v>6075000</c:v>
                </c:pt>
                <c:pt idx="5">
                  <c:v>5624000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A68-42F9-885A-048EE1893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786367"/>
        <c:axId val="1216786847"/>
      </c:scatterChart>
      <c:valAx>
        <c:axId val="121678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6786847"/>
        <c:crosses val="autoZero"/>
        <c:crossBetween val="midCat"/>
      </c:valAx>
      <c:valAx>
        <c:axId val="121678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678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989617141271232E-2"/>
          <c:y val="1.8347472806917408E-2"/>
          <c:w val="0.91349247710999004"/>
          <c:h val="0.92651015837928863"/>
        </c:manualLayout>
      </c:layout>
      <c:scatterChart>
        <c:scatterStyle val="smoothMarker"/>
        <c:varyColors val="0"/>
        <c:ser>
          <c:idx val="0"/>
          <c:order val="0"/>
          <c:tx>
            <c:v>tum1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NewDataAnalysis!$B$4:$B$9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NewDataAnalysis!$C$15:$C$20</c:f>
              <c:numCache>
                <c:formatCode>General</c:formatCode>
                <c:ptCount val="6"/>
                <c:pt idx="0">
                  <c:v>33530</c:v>
                </c:pt>
                <c:pt idx="1">
                  <c:v>254000</c:v>
                </c:pt>
                <c:pt idx="2">
                  <c:v>656700</c:v>
                </c:pt>
                <c:pt idx="3">
                  <c:v>1506000</c:v>
                </c:pt>
                <c:pt idx="4">
                  <c:v>2000000</c:v>
                </c:pt>
                <c:pt idx="5">
                  <c:v>3503000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D2-4647-95B7-019CAE0AD2F2}"/>
            </c:ext>
          </c:extLst>
        </c:ser>
        <c:ser>
          <c:idx val="1"/>
          <c:order val="1"/>
          <c:tx>
            <c:v>tum2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NewDataAnalysis!$B$4:$B$9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NewDataAnalysis!$D$15:$D$20</c:f>
              <c:numCache>
                <c:formatCode>General</c:formatCode>
                <c:ptCount val="6"/>
                <c:pt idx="0">
                  <c:v>80230</c:v>
                </c:pt>
                <c:pt idx="1">
                  <c:v>488700</c:v>
                </c:pt>
                <c:pt idx="2">
                  <c:v>1519000</c:v>
                </c:pt>
                <c:pt idx="3">
                  <c:v>2392000</c:v>
                </c:pt>
                <c:pt idx="4">
                  <c:v>4385000</c:v>
                </c:pt>
                <c:pt idx="5">
                  <c:v>6489000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D2-4647-95B7-019CAE0AD2F2}"/>
            </c:ext>
          </c:extLst>
        </c:ser>
        <c:ser>
          <c:idx val="2"/>
          <c:order val="2"/>
          <c:tx>
            <c:v>tum3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NewDataAnalysis!$B$4:$B$9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NewDataAnalysis!$E$15:$E$20</c:f>
              <c:numCache>
                <c:formatCode>General</c:formatCode>
                <c:ptCount val="6"/>
                <c:pt idx="0">
                  <c:v>71000</c:v>
                </c:pt>
                <c:pt idx="1">
                  <c:v>346700</c:v>
                </c:pt>
                <c:pt idx="2">
                  <c:v>1716000</c:v>
                </c:pt>
                <c:pt idx="3">
                  <c:v>1793000</c:v>
                </c:pt>
                <c:pt idx="4">
                  <c:v>3965000</c:v>
                </c:pt>
                <c:pt idx="5">
                  <c:v>6887000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D2-4647-95B7-019CAE0AD2F2}"/>
            </c:ext>
          </c:extLst>
        </c:ser>
        <c:ser>
          <c:idx val="3"/>
          <c:order val="3"/>
          <c:tx>
            <c:v>tum4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NewDataAnalysis!$B$4:$B$9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NewDataAnalysis!$F$15:$F$20</c:f>
              <c:numCache>
                <c:formatCode>General</c:formatCode>
                <c:ptCount val="6"/>
                <c:pt idx="0">
                  <c:v>24830</c:v>
                </c:pt>
                <c:pt idx="1">
                  <c:v>160500</c:v>
                </c:pt>
                <c:pt idx="2">
                  <c:v>414100</c:v>
                </c:pt>
                <c:pt idx="3">
                  <c:v>1183000</c:v>
                </c:pt>
                <c:pt idx="4">
                  <c:v>2661000</c:v>
                </c:pt>
                <c:pt idx="5">
                  <c:v>4472000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D2-4647-95B7-019CAE0AD2F2}"/>
            </c:ext>
          </c:extLst>
        </c:ser>
        <c:ser>
          <c:idx val="4"/>
          <c:order val="4"/>
          <c:tx>
            <c:v>tum5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NewDataAnalysis!$B$4:$B$9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NewDataAnalysis!$G$15:$G$20</c:f>
              <c:numCache>
                <c:formatCode>General</c:formatCode>
                <c:ptCount val="6"/>
                <c:pt idx="0">
                  <c:v>20920</c:v>
                </c:pt>
                <c:pt idx="1">
                  <c:v>58770</c:v>
                </c:pt>
                <c:pt idx="2">
                  <c:v>295800</c:v>
                </c:pt>
                <c:pt idx="3">
                  <c:v>432300</c:v>
                </c:pt>
                <c:pt idx="4">
                  <c:v>1782000</c:v>
                </c:pt>
                <c:pt idx="5">
                  <c:v>4730000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2D2-4647-95B7-019CAE0AD2F2}"/>
            </c:ext>
          </c:extLst>
        </c:ser>
        <c:ser>
          <c:idx val="5"/>
          <c:order val="5"/>
          <c:tx>
            <c:v>tum6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NewDataAnalysis!$B$4:$B$9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NewDataAnalysis!$H$15:$H$20</c:f>
              <c:numCache>
                <c:formatCode>General</c:formatCode>
                <c:ptCount val="6"/>
                <c:pt idx="0">
                  <c:v>16730</c:v>
                </c:pt>
                <c:pt idx="1">
                  <c:v>44210</c:v>
                </c:pt>
                <c:pt idx="2">
                  <c:v>100600</c:v>
                </c:pt>
                <c:pt idx="3">
                  <c:v>281900</c:v>
                </c:pt>
                <c:pt idx="4">
                  <c:v>2573000</c:v>
                </c:pt>
                <c:pt idx="5">
                  <c:v>2621000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2D2-4647-95B7-019CAE0AD2F2}"/>
            </c:ext>
          </c:extLst>
        </c:ser>
        <c:ser>
          <c:idx val="6"/>
          <c:order val="6"/>
          <c:tx>
            <c:v>tum7</c:v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NewDataAnalysis!$B$4:$B$9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NewDataAnalysis!$I$15:$I$20</c:f>
              <c:numCache>
                <c:formatCode>General</c:formatCode>
                <c:ptCount val="6"/>
                <c:pt idx="0">
                  <c:v>164500</c:v>
                </c:pt>
                <c:pt idx="1">
                  <c:v>613400</c:v>
                </c:pt>
                <c:pt idx="2">
                  <c:v>2717000</c:v>
                </c:pt>
                <c:pt idx="3">
                  <c:v>2994000</c:v>
                </c:pt>
                <c:pt idx="4">
                  <c:v>1806000</c:v>
                </c:pt>
                <c:pt idx="5">
                  <c:v>5990000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2D2-4647-95B7-019CAE0AD2F2}"/>
            </c:ext>
          </c:extLst>
        </c:ser>
        <c:ser>
          <c:idx val="7"/>
          <c:order val="7"/>
          <c:tx>
            <c:v>tum8</c:v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NewDataAnalysis!$B$4:$B$9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NewDataAnalysis!$J$15:$J$20</c:f>
              <c:numCache>
                <c:formatCode>General</c:formatCode>
                <c:ptCount val="6"/>
                <c:pt idx="0">
                  <c:v>18200</c:v>
                </c:pt>
                <c:pt idx="1">
                  <c:v>133500</c:v>
                </c:pt>
                <c:pt idx="2">
                  <c:v>320300</c:v>
                </c:pt>
                <c:pt idx="3">
                  <c:v>326100</c:v>
                </c:pt>
                <c:pt idx="4">
                  <c:v>421100</c:v>
                </c:pt>
                <c:pt idx="5">
                  <c:v>5329000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2D2-4647-95B7-019CAE0AD2F2}"/>
            </c:ext>
          </c:extLst>
        </c:ser>
        <c:ser>
          <c:idx val="8"/>
          <c:order val="8"/>
          <c:tx>
            <c:v>tum9</c:v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NewDataAnalysis!$B$4:$B$9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NewDataAnalysis!$K$15:$K$20</c:f>
              <c:numCache>
                <c:formatCode>General</c:formatCode>
                <c:ptCount val="6"/>
                <c:pt idx="0">
                  <c:v>59140</c:v>
                </c:pt>
                <c:pt idx="1">
                  <c:v>214800</c:v>
                </c:pt>
                <c:pt idx="2">
                  <c:v>1448000</c:v>
                </c:pt>
                <c:pt idx="3">
                  <c:v>1524000</c:v>
                </c:pt>
                <c:pt idx="4">
                  <c:v>2109000</c:v>
                </c:pt>
                <c:pt idx="5">
                  <c:v>6335000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2D2-4647-95B7-019CAE0AD2F2}"/>
            </c:ext>
          </c:extLst>
        </c:ser>
        <c:ser>
          <c:idx val="9"/>
          <c:order val="9"/>
          <c:tx>
            <c:v>tum10</c:v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NewDataAnalysis!$B$4:$B$9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NewDataAnalysis!$L$15:$L$20</c:f>
              <c:numCache>
                <c:formatCode>General</c:formatCode>
                <c:ptCount val="6"/>
                <c:pt idx="0">
                  <c:v>53140</c:v>
                </c:pt>
                <c:pt idx="1">
                  <c:v>263300</c:v>
                </c:pt>
                <c:pt idx="2">
                  <c:v>763000</c:v>
                </c:pt>
                <c:pt idx="3">
                  <c:v>995966.66669999994</c:v>
                </c:pt>
                <c:pt idx="4">
                  <c:v>1438000</c:v>
                </c:pt>
                <c:pt idx="5">
                  <c:v>4116000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2D2-4647-95B7-019CAE0AD2F2}"/>
            </c:ext>
          </c:extLst>
        </c:ser>
        <c:ser>
          <c:idx val="10"/>
          <c:order val="10"/>
          <c:tx>
            <c:v>tum11</c:v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NewDataAnalysis!$B$4:$B$9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NewDataAnalysis!$M$15:$M$20</c:f>
              <c:numCache>
                <c:formatCode>General</c:formatCode>
                <c:ptCount val="6"/>
                <c:pt idx="0">
                  <c:v>24710</c:v>
                </c:pt>
                <c:pt idx="1">
                  <c:v>160600</c:v>
                </c:pt>
                <c:pt idx="2">
                  <c:v>488100</c:v>
                </c:pt>
                <c:pt idx="3">
                  <c:v>1563000</c:v>
                </c:pt>
                <c:pt idx="4">
                  <c:v>1674000</c:v>
                </c:pt>
                <c:pt idx="5">
                  <c:v>2435000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2D2-4647-95B7-019CAE0AD2F2}"/>
            </c:ext>
          </c:extLst>
        </c:ser>
        <c:ser>
          <c:idx val="11"/>
          <c:order val="11"/>
          <c:tx>
            <c:v>tum12</c:v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NewDataAnalysis!$B$15:$B$20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NewDataAnalysis!$N$15:$N$20</c:f>
              <c:numCache>
                <c:formatCode>General</c:formatCode>
                <c:ptCount val="6"/>
                <c:pt idx="0">
                  <c:v>22870</c:v>
                </c:pt>
                <c:pt idx="1">
                  <c:v>178900</c:v>
                </c:pt>
                <c:pt idx="2">
                  <c:v>352000</c:v>
                </c:pt>
                <c:pt idx="3">
                  <c:v>569000</c:v>
                </c:pt>
                <c:pt idx="4">
                  <c:v>2087000</c:v>
                </c:pt>
                <c:pt idx="5">
                  <c:v>1859000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2D2-4647-95B7-019CAE0AD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786367"/>
        <c:axId val="1216786847"/>
      </c:scatterChart>
      <c:valAx>
        <c:axId val="121678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6786847"/>
        <c:crosses val="autoZero"/>
        <c:crossBetween val="midCat"/>
      </c:valAx>
      <c:valAx>
        <c:axId val="1216786847"/>
        <c:scaling>
          <c:orientation val="minMax"/>
          <c:max val="1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678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989617141271232E-2"/>
          <c:y val="1.8347472806917408E-2"/>
          <c:w val="0.91349247710999004"/>
          <c:h val="0.92651015837928863"/>
        </c:manualLayout>
      </c:layout>
      <c:scatterChart>
        <c:scatterStyle val="smoothMarker"/>
        <c:varyColors val="0"/>
        <c:ser>
          <c:idx val="0"/>
          <c:order val="0"/>
          <c:tx>
            <c:v>tum1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NewDataAnalysis!$B$4:$B$9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NewDataAnalysis!$C$26:$C$31</c:f>
              <c:numCache>
                <c:formatCode>General</c:formatCode>
                <c:ptCount val="6"/>
                <c:pt idx="0">
                  <c:v>43490</c:v>
                </c:pt>
                <c:pt idx="1">
                  <c:v>350200</c:v>
                </c:pt>
                <c:pt idx="2">
                  <c:v>650200</c:v>
                </c:pt>
                <c:pt idx="3">
                  <c:v>2364000</c:v>
                </c:pt>
                <c:pt idx="4">
                  <c:v>2409000</c:v>
                </c:pt>
                <c:pt idx="5">
                  <c:v>3825000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C7-47DC-BBC9-E2E5ACD31D53}"/>
            </c:ext>
          </c:extLst>
        </c:ser>
        <c:ser>
          <c:idx val="1"/>
          <c:order val="1"/>
          <c:tx>
            <c:v>tum2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NewDataAnalysis!$B$4:$B$9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NewDataAnalysis!$D$26:$D$31</c:f>
              <c:numCache>
                <c:formatCode>General</c:formatCode>
                <c:ptCount val="6"/>
                <c:pt idx="0">
                  <c:v>10730</c:v>
                </c:pt>
                <c:pt idx="1">
                  <c:v>84690</c:v>
                </c:pt>
                <c:pt idx="2">
                  <c:v>256700</c:v>
                </c:pt>
                <c:pt idx="3">
                  <c:v>1015000</c:v>
                </c:pt>
                <c:pt idx="4">
                  <c:v>1519000</c:v>
                </c:pt>
                <c:pt idx="5">
                  <c:v>3614000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C7-47DC-BBC9-E2E5ACD31D53}"/>
            </c:ext>
          </c:extLst>
        </c:ser>
        <c:ser>
          <c:idx val="2"/>
          <c:order val="2"/>
          <c:tx>
            <c:v>tum3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NewDataAnalysis!$B$4:$B$9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NewDataAnalysis!$E$26:$E$31</c:f>
              <c:numCache>
                <c:formatCode>General</c:formatCode>
                <c:ptCount val="6"/>
                <c:pt idx="0">
                  <c:v>72580</c:v>
                </c:pt>
                <c:pt idx="1">
                  <c:v>955100</c:v>
                </c:pt>
                <c:pt idx="2">
                  <c:v>3543000</c:v>
                </c:pt>
                <c:pt idx="3">
                  <c:v>5187000</c:v>
                </c:pt>
                <c:pt idx="4">
                  <c:v>2637000</c:v>
                </c:pt>
                <c:pt idx="5">
                  <c:v>8317000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C7-47DC-BBC9-E2E5ACD31D53}"/>
            </c:ext>
          </c:extLst>
        </c:ser>
        <c:ser>
          <c:idx val="3"/>
          <c:order val="3"/>
          <c:tx>
            <c:v>tum4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NewDataAnalysis!$B$4:$B$9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NewDataAnalysis!$F$26:$F$31</c:f>
              <c:numCache>
                <c:formatCode>General</c:formatCode>
                <c:ptCount val="6"/>
                <c:pt idx="0">
                  <c:v>12050</c:v>
                </c:pt>
                <c:pt idx="1">
                  <c:v>106900</c:v>
                </c:pt>
                <c:pt idx="2">
                  <c:v>103700</c:v>
                </c:pt>
                <c:pt idx="3">
                  <c:v>774900</c:v>
                </c:pt>
                <c:pt idx="4">
                  <c:v>1373000</c:v>
                </c:pt>
                <c:pt idx="5">
                  <c:v>5282000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C7-47DC-BBC9-E2E5ACD31D53}"/>
            </c:ext>
          </c:extLst>
        </c:ser>
        <c:ser>
          <c:idx val="4"/>
          <c:order val="4"/>
          <c:tx>
            <c:v>tum5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NewDataAnalysis!$B$4:$B$9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NewDataAnalysis!$G$26:$G$31</c:f>
              <c:numCache>
                <c:formatCode>General</c:formatCode>
                <c:ptCount val="6"/>
                <c:pt idx="0">
                  <c:v>39270</c:v>
                </c:pt>
                <c:pt idx="1">
                  <c:v>451000</c:v>
                </c:pt>
                <c:pt idx="2">
                  <c:v>1375000</c:v>
                </c:pt>
                <c:pt idx="3">
                  <c:v>3347000</c:v>
                </c:pt>
                <c:pt idx="4">
                  <c:v>1706000</c:v>
                </c:pt>
                <c:pt idx="5">
                  <c:v>3623000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1C7-47DC-BBC9-E2E5ACD31D53}"/>
            </c:ext>
          </c:extLst>
        </c:ser>
        <c:ser>
          <c:idx val="5"/>
          <c:order val="5"/>
          <c:tx>
            <c:v>tum6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NewDataAnalysis!$B$4:$B$9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NewDataAnalysis!$H$26:$H$31</c:f>
              <c:numCache>
                <c:formatCode>General</c:formatCode>
                <c:ptCount val="6"/>
                <c:pt idx="0">
                  <c:v>70320</c:v>
                </c:pt>
                <c:pt idx="1">
                  <c:v>642100</c:v>
                </c:pt>
                <c:pt idx="2">
                  <c:v>390300</c:v>
                </c:pt>
                <c:pt idx="3">
                  <c:v>1404000</c:v>
                </c:pt>
                <c:pt idx="4">
                  <c:v>2164000</c:v>
                </c:pt>
                <c:pt idx="5">
                  <c:v>4225000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1C7-47DC-BBC9-E2E5ACD31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786367"/>
        <c:axId val="1216786847"/>
      </c:scatterChart>
      <c:valAx>
        <c:axId val="121678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6786847"/>
        <c:crosses val="autoZero"/>
        <c:crossBetween val="midCat"/>
      </c:valAx>
      <c:valAx>
        <c:axId val="1216786847"/>
        <c:scaling>
          <c:orientation val="minMax"/>
          <c:max val="1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678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989617141271232E-2"/>
          <c:y val="1.8347472806917408E-2"/>
          <c:w val="0.91349247710999004"/>
          <c:h val="0.92651015837928863"/>
        </c:manualLayout>
      </c:layout>
      <c:scatterChart>
        <c:scatterStyle val="smoothMarker"/>
        <c:varyColors val="0"/>
        <c:ser>
          <c:idx val="0"/>
          <c:order val="0"/>
          <c:tx>
            <c:v>tum1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NewDataAnalysis!$B$4:$B$9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NewDataAnalysis!$C$35:$C$40</c:f>
              <c:numCache>
                <c:formatCode>General</c:formatCode>
                <c:ptCount val="6"/>
                <c:pt idx="0">
                  <c:v>24020</c:v>
                </c:pt>
                <c:pt idx="1">
                  <c:v>21020</c:v>
                </c:pt>
                <c:pt idx="2">
                  <c:v>40120</c:v>
                </c:pt>
                <c:pt idx="3">
                  <c:v>114100</c:v>
                </c:pt>
                <c:pt idx="4">
                  <c:v>65830</c:v>
                </c:pt>
                <c:pt idx="5">
                  <c:v>2195000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51-4A6D-97A0-1C25ADEB7B44}"/>
            </c:ext>
          </c:extLst>
        </c:ser>
        <c:ser>
          <c:idx val="1"/>
          <c:order val="1"/>
          <c:tx>
            <c:v>tum2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NewDataAnalysis!$B$4:$B$9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NewDataAnalysis!$D$35:$D$40</c:f>
              <c:numCache>
                <c:formatCode>General</c:formatCode>
                <c:ptCount val="6"/>
                <c:pt idx="0">
                  <c:v>46930</c:v>
                </c:pt>
                <c:pt idx="1">
                  <c:v>45610</c:v>
                </c:pt>
                <c:pt idx="2">
                  <c:v>88340</c:v>
                </c:pt>
                <c:pt idx="3">
                  <c:v>303200</c:v>
                </c:pt>
                <c:pt idx="4">
                  <c:v>139400</c:v>
                </c:pt>
                <c:pt idx="5">
                  <c:v>2364000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51-4A6D-97A0-1C25ADEB7B44}"/>
            </c:ext>
          </c:extLst>
        </c:ser>
        <c:ser>
          <c:idx val="2"/>
          <c:order val="2"/>
          <c:tx>
            <c:v>tum3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NewDataAnalysis!$B$4:$B$9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NewDataAnalysis!$E$35:$E$40</c:f>
              <c:numCache>
                <c:formatCode>General</c:formatCode>
                <c:ptCount val="6"/>
                <c:pt idx="0">
                  <c:v>35090</c:v>
                </c:pt>
                <c:pt idx="1">
                  <c:v>75130</c:v>
                </c:pt>
                <c:pt idx="2">
                  <c:v>526900</c:v>
                </c:pt>
                <c:pt idx="3">
                  <c:v>1207000</c:v>
                </c:pt>
                <c:pt idx="4">
                  <c:v>2366000</c:v>
                </c:pt>
                <c:pt idx="5">
                  <c:v>5449000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51-4A6D-97A0-1C25ADEB7B44}"/>
            </c:ext>
          </c:extLst>
        </c:ser>
        <c:ser>
          <c:idx val="3"/>
          <c:order val="3"/>
          <c:tx>
            <c:v>tum4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NewDataAnalysis!$B$4:$B$9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NewDataAnalysis!$F$35:$F$40</c:f>
              <c:numCache>
                <c:formatCode>General</c:formatCode>
                <c:ptCount val="6"/>
                <c:pt idx="0">
                  <c:v>18840</c:v>
                </c:pt>
                <c:pt idx="1">
                  <c:v>78820</c:v>
                </c:pt>
                <c:pt idx="2">
                  <c:v>308600</c:v>
                </c:pt>
                <c:pt idx="3">
                  <c:v>1460000</c:v>
                </c:pt>
                <c:pt idx="4">
                  <c:v>1979000</c:v>
                </c:pt>
                <c:pt idx="5">
                  <c:v>2411000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51-4A6D-97A0-1C25ADEB7B44}"/>
            </c:ext>
          </c:extLst>
        </c:ser>
        <c:ser>
          <c:idx val="4"/>
          <c:order val="4"/>
          <c:tx>
            <c:v>tum5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NewDataAnalysis!$B$4:$B$9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NewDataAnalysis!$G$35:$G$40</c:f>
              <c:numCache>
                <c:formatCode>General</c:formatCode>
                <c:ptCount val="6"/>
                <c:pt idx="0">
                  <c:v>38020</c:v>
                </c:pt>
                <c:pt idx="1">
                  <c:v>151000</c:v>
                </c:pt>
                <c:pt idx="2">
                  <c:v>449400</c:v>
                </c:pt>
                <c:pt idx="3">
                  <c:v>1839000</c:v>
                </c:pt>
                <c:pt idx="4">
                  <c:v>1813000</c:v>
                </c:pt>
                <c:pt idx="5">
                  <c:v>3687000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B51-4A6D-97A0-1C25ADEB7B44}"/>
            </c:ext>
          </c:extLst>
        </c:ser>
        <c:ser>
          <c:idx val="5"/>
          <c:order val="5"/>
          <c:tx>
            <c:v>tum6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NewDataAnalysis!$B$4:$B$9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NewDataAnalysis!$H$35:$H$40</c:f>
              <c:numCache>
                <c:formatCode>General</c:formatCode>
                <c:ptCount val="6"/>
                <c:pt idx="0">
                  <c:v>25910</c:v>
                </c:pt>
                <c:pt idx="1">
                  <c:v>39200</c:v>
                </c:pt>
                <c:pt idx="2">
                  <c:v>403400</c:v>
                </c:pt>
                <c:pt idx="3">
                  <c:v>291000</c:v>
                </c:pt>
                <c:pt idx="4">
                  <c:v>1086000</c:v>
                </c:pt>
                <c:pt idx="5">
                  <c:v>2868000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B51-4A6D-97A0-1C25ADEB7B44}"/>
            </c:ext>
          </c:extLst>
        </c:ser>
        <c:ser>
          <c:idx val="6"/>
          <c:order val="6"/>
          <c:tx>
            <c:v>tum7</c:v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NewDataAnalysis!$B$35:$B$40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NewDataAnalysis!$I$35:$I$40</c:f>
              <c:numCache>
                <c:formatCode>General</c:formatCode>
                <c:ptCount val="6"/>
                <c:pt idx="0">
                  <c:v>85010</c:v>
                </c:pt>
                <c:pt idx="1">
                  <c:v>189900</c:v>
                </c:pt>
                <c:pt idx="2">
                  <c:v>221200</c:v>
                </c:pt>
                <c:pt idx="3">
                  <c:v>1303000</c:v>
                </c:pt>
                <c:pt idx="4">
                  <c:v>1947000</c:v>
                </c:pt>
                <c:pt idx="5">
                  <c:v>3206000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B51-4A6D-97A0-1C25ADEB7B44}"/>
            </c:ext>
          </c:extLst>
        </c:ser>
        <c:ser>
          <c:idx val="7"/>
          <c:order val="7"/>
          <c:tx>
            <c:v>tum8</c:v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NewDataAnalysis!$B$35:$B$40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NewDataAnalysis!$J$35:$J$38</c:f>
              <c:numCache>
                <c:formatCode>General</c:formatCode>
                <c:ptCount val="4"/>
                <c:pt idx="0">
                  <c:v>59870</c:v>
                </c:pt>
                <c:pt idx="1">
                  <c:v>125300</c:v>
                </c:pt>
                <c:pt idx="2">
                  <c:v>952700</c:v>
                </c:pt>
                <c:pt idx="3">
                  <c:v>2120000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B51-4A6D-97A0-1C25ADEB7B44}"/>
            </c:ext>
          </c:extLst>
        </c:ser>
        <c:ser>
          <c:idx val="8"/>
          <c:order val="8"/>
          <c:tx>
            <c:v>tum9</c:v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NewDataAnalysis!$B$35:$B$40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NewDataAnalysis!$K$35:$K$38</c:f>
              <c:numCache>
                <c:formatCode>General</c:formatCode>
                <c:ptCount val="4"/>
                <c:pt idx="0">
                  <c:v>36080</c:v>
                </c:pt>
                <c:pt idx="1">
                  <c:v>257200</c:v>
                </c:pt>
                <c:pt idx="2">
                  <c:v>371000</c:v>
                </c:pt>
                <c:pt idx="3">
                  <c:v>1898000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B51-4A6D-97A0-1C25ADEB7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786367"/>
        <c:axId val="1216786847"/>
      </c:scatterChart>
      <c:valAx>
        <c:axId val="121678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6786847"/>
        <c:crosses val="autoZero"/>
        <c:crossBetween val="midCat"/>
      </c:valAx>
      <c:valAx>
        <c:axId val="1216786847"/>
        <c:scaling>
          <c:orientation val="minMax"/>
          <c:max val="16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678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989617141271232E-2"/>
          <c:y val="1.8347472806917408E-2"/>
          <c:w val="0.91349247710999004"/>
          <c:h val="0.92651015837928863"/>
        </c:manualLayout>
      </c:layout>
      <c:scatterChart>
        <c:scatterStyle val="smoothMarker"/>
        <c:varyColors val="0"/>
        <c:ser>
          <c:idx val="0"/>
          <c:order val="0"/>
          <c:tx>
            <c:v>control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NewDataAnalysis!$B$4:$B$9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NewDataAnalysis!$N$4:$N$9</c:f>
              <c:numCache>
                <c:formatCode>0</c:formatCode>
                <c:ptCount val="6"/>
                <c:pt idx="0">
                  <c:v>72098.272727272721</c:v>
                </c:pt>
                <c:pt idx="1">
                  <c:v>461585.45454545453</c:v>
                </c:pt>
                <c:pt idx="2">
                  <c:v>1363451.8181818181</c:v>
                </c:pt>
                <c:pt idx="3">
                  <c:v>2502972.7272727271</c:v>
                </c:pt>
                <c:pt idx="4">
                  <c:v>3568545.4545454546</c:v>
                </c:pt>
                <c:pt idx="5">
                  <c:v>6956363.6363636367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09E-460D-989C-675BBDD27A9E}"/>
            </c:ext>
          </c:extLst>
        </c:ser>
        <c:ser>
          <c:idx val="1"/>
          <c:order val="1"/>
          <c:tx>
            <c:v>cabo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NewDataAnalysis!$B$15:$B$20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NewDataAnalysis!$O$15:$O$20</c:f>
              <c:numCache>
                <c:formatCode>0</c:formatCode>
                <c:ptCount val="6"/>
                <c:pt idx="0">
                  <c:v>49150</c:v>
                </c:pt>
                <c:pt idx="1">
                  <c:v>243115</c:v>
                </c:pt>
                <c:pt idx="2">
                  <c:v>899216.66666666663</c:v>
                </c:pt>
                <c:pt idx="3">
                  <c:v>1296688.8888916667</c:v>
                </c:pt>
                <c:pt idx="4">
                  <c:v>2241758.3333333335</c:v>
                </c:pt>
                <c:pt idx="5">
                  <c:v>4563833.333333333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09E-460D-989C-675BBDD27A9E}"/>
            </c:ext>
          </c:extLst>
        </c:ser>
        <c:ser>
          <c:idx val="2"/>
          <c:order val="2"/>
          <c:tx>
            <c:v>rad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NewDataAnalysis!$B$26:$B$31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NewDataAnalysis!$I$26:$I$31</c:f>
              <c:numCache>
                <c:formatCode>0</c:formatCode>
                <c:ptCount val="6"/>
                <c:pt idx="0">
                  <c:v>41406.666666666664</c:v>
                </c:pt>
                <c:pt idx="1">
                  <c:v>431665</c:v>
                </c:pt>
                <c:pt idx="2">
                  <c:v>1053150</c:v>
                </c:pt>
                <c:pt idx="3">
                  <c:v>2348650</c:v>
                </c:pt>
                <c:pt idx="4">
                  <c:v>1968000</c:v>
                </c:pt>
                <c:pt idx="5">
                  <c:v>4814333.333333333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09E-460D-989C-675BBDD27A9E}"/>
            </c:ext>
          </c:extLst>
        </c:ser>
        <c:ser>
          <c:idx val="3"/>
          <c:order val="3"/>
          <c:tx>
            <c:v>cabo+rad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NewDataAnalysis!$B$35:$B$40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</c:numCache>
            </c:numRef>
          </c:xVal>
          <c:yVal>
            <c:numRef>
              <c:f>NewDataAnalysis!$L$35:$L$40</c:f>
              <c:numCache>
                <c:formatCode>0</c:formatCode>
                <c:ptCount val="6"/>
                <c:pt idx="0">
                  <c:v>41085.555555555555</c:v>
                </c:pt>
                <c:pt idx="1">
                  <c:v>109242.22222222222</c:v>
                </c:pt>
                <c:pt idx="2">
                  <c:v>373517.77777777775</c:v>
                </c:pt>
                <c:pt idx="3">
                  <c:v>1170588.888888889</c:v>
                </c:pt>
                <c:pt idx="4">
                  <c:v>1342318.5714285714</c:v>
                </c:pt>
                <c:pt idx="5">
                  <c:v>3168571.4285714286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09E-460D-989C-675BBDD27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786367"/>
        <c:axId val="1216786847"/>
      </c:scatterChart>
      <c:valAx>
        <c:axId val="121678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6786847"/>
        <c:crosses val="autoZero"/>
        <c:crossBetween val="midCat"/>
      </c:valAx>
      <c:valAx>
        <c:axId val="1216786847"/>
        <c:scaling>
          <c:orientation val="minMax"/>
          <c:max val="7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678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9</xdr:row>
      <xdr:rowOff>12701</xdr:rowOff>
    </xdr:from>
    <xdr:to>
      <xdr:col>8</xdr:col>
      <xdr:colOff>679451</xdr:colOff>
      <xdr:row>24</xdr:row>
      <xdr:rowOff>107951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4755B7B-C79E-458C-8E8F-C87E90E6B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515410</xdr:colOff>
      <xdr:row>53</xdr:row>
      <xdr:rowOff>66322</xdr:rowOff>
    </xdr:from>
    <xdr:to>
      <xdr:col>28</xdr:col>
      <xdr:colOff>122239</xdr:colOff>
      <xdr:row>72</xdr:row>
      <xdr:rowOff>7408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510CF05-A46E-CE78-52BE-C662EE84F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</xdr:colOff>
      <xdr:row>0</xdr:row>
      <xdr:rowOff>190501</xdr:rowOff>
    </xdr:from>
    <xdr:to>
      <xdr:col>21</xdr:col>
      <xdr:colOff>558801</xdr:colOff>
      <xdr:row>10</xdr:row>
      <xdr:rowOff>25401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7016A4D-7556-46D2-A675-FA9F3C611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6350</xdr:colOff>
      <xdr:row>12</xdr:row>
      <xdr:rowOff>19051</xdr:rowOff>
    </xdr:from>
    <xdr:to>
      <xdr:col>21</xdr:col>
      <xdr:colOff>558800</xdr:colOff>
      <xdr:row>22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5A44EE0-717E-451C-9B84-9B9885D02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12700</xdr:colOff>
      <xdr:row>22</xdr:row>
      <xdr:rowOff>165100</xdr:rowOff>
    </xdr:from>
    <xdr:to>
      <xdr:col>21</xdr:col>
      <xdr:colOff>571500</xdr:colOff>
      <xdr:row>31</xdr:row>
      <xdr:rowOff>152400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9BE7E41-9434-4F24-AF0F-8611919D8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6350</xdr:colOff>
      <xdr:row>32</xdr:row>
      <xdr:rowOff>196850</xdr:rowOff>
    </xdr:from>
    <xdr:to>
      <xdr:col>21</xdr:col>
      <xdr:colOff>565150</xdr:colOff>
      <xdr:row>41</xdr:row>
      <xdr:rowOff>184150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8CB3BDD5-8E9C-41DB-8C40-DF25E4A1E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8630</xdr:colOff>
      <xdr:row>42</xdr:row>
      <xdr:rowOff>86356</xdr:rowOff>
    </xdr:from>
    <xdr:to>
      <xdr:col>21</xdr:col>
      <xdr:colOff>560909</xdr:colOff>
      <xdr:row>51</xdr:row>
      <xdr:rowOff>75924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1E94D47-9F6A-44EF-99D7-AAB4DE966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F05BC-D48A-A14A-8B38-5024CFF6707A}">
  <dimension ref="A1:AM7"/>
  <sheetViews>
    <sheetView workbookViewId="0">
      <selection activeCell="K13" sqref="K13"/>
    </sheetView>
  </sheetViews>
  <sheetFormatPr defaultColWidth="10.6640625" defaultRowHeight="16" x14ac:dyDescent="0.4"/>
  <sheetData>
    <row r="1" spans="1:39" x14ac:dyDescent="0.4">
      <c r="A1" s="2"/>
      <c r="B1" s="37" t="s">
        <v>0</v>
      </c>
      <c r="C1" s="37"/>
      <c r="D1" s="37"/>
      <c r="E1" s="37"/>
      <c r="F1" s="37"/>
      <c r="G1" s="37"/>
      <c r="H1" s="36" t="s">
        <v>1</v>
      </c>
      <c r="I1" s="36"/>
      <c r="J1" s="36"/>
      <c r="K1" s="36"/>
      <c r="L1" s="36"/>
      <c r="M1" s="36"/>
      <c r="N1" s="36"/>
      <c r="O1" s="36"/>
      <c r="P1" s="36"/>
      <c r="Q1" s="36"/>
      <c r="R1" s="36"/>
      <c r="S1" s="37" t="s">
        <v>2</v>
      </c>
      <c r="T1" s="37"/>
      <c r="U1" s="37"/>
      <c r="V1" s="37"/>
      <c r="W1" s="37"/>
      <c r="X1" s="37"/>
      <c r="Y1" s="37"/>
      <c r="Z1" s="37"/>
      <c r="AA1" s="37"/>
      <c r="AB1" s="36" t="s">
        <v>3</v>
      </c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</row>
    <row r="2" spans="1:39" x14ac:dyDescent="0.4">
      <c r="A2" s="1">
        <v>0</v>
      </c>
      <c r="B2" s="1">
        <v>43490</v>
      </c>
      <c r="C2" s="1">
        <v>10730</v>
      </c>
      <c r="D2" s="1">
        <v>72580</v>
      </c>
      <c r="E2" s="1">
        <v>12050</v>
      </c>
      <c r="F2" s="1">
        <v>39270</v>
      </c>
      <c r="G2" s="1">
        <v>70320</v>
      </c>
      <c r="H2" s="1">
        <v>86890</v>
      </c>
      <c r="I2" s="1">
        <v>54720</v>
      </c>
      <c r="J2" s="1">
        <v>53260</v>
      </c>
      <c r="K2" s="1">
        <v>27510</v>
      </c>
      <c r="L2" s="1">
        <v>133400</v>
      </c>
      <c r="M2" s="1">
        <v>60400</v>
      </c>
      <c r="N2" s="1">
        <v>252600</v>
      </c>
      <c r="O2" s="1">
        <v>42400</v>
      </c>
      <c r="P2" s="1">
        <v>42860</v>
      </c>
      <c r="Q2" s="1">
        <v>8461</v>
      </c>
      <c r="R2" s="1">
        <v>30580</v>
      </c>
      <c r="S2" s="3">
        <v>85010</v>
      </c>
      <c r="T2" s="1">
        <v>59870</v>
      </c>
      <c r="U2" s="1">
        <v>36080</v>
      </c>
      <c r="V2" s="1">
        <v>24020</v>
      </c>
      <c r="W2" s="1">
        <v>46930</v>
      </c>
      <c r="X2" s="1">
        <v>35090</v>
      </c>
      <c r="Y2" s="1">
        <v>18840</v>
      </c>
      <c r="Z2" s="1">
        <v>38020</v>
      </c>
      <c r="AA2" s="1">
        <v>25910</v>
      </c>
      <c r="AB2" s="1">
        <v>33530</v>
      </c>
      <c r="AC2" s="1">
        <v>80230</v>
      </c>
      <c r="AD2" s="1">
        <v>71000</v>
      </c>
      <c r="AE2" s="1">
        <v>24830</v>
      </c>
      <c r="AF2" s="1">
        <v>20920</v>
      </c>
      <c r="AG2" s="1">
        <v>16730</v>
      </c>
      <c r="AH2" s="1">
        <v>164500</v>
      </c>
      <c r="AI2" s="1">
        <v>18200</v>
      </c>
      <c r="AJ2" s="1">
        <v>59140</v>
      </c>
      <c r="AK2" s="1">
        <v>53140</v>
      </c>
      <c r="AL2" s="1">
        <v>24710</v>
      </c>
      <c r="AM2" s="1">
        <v>22870</v>
      </c>
    </row>
    <row r="3" spans="1:39" x14ac:dyDescent="0.4">
      <c r="A3" s="1">
        <v>4</v>
      </c>
      <c r="B3" s="1">
        <v>350200</v>
      </c>
      <c r="C3" s="1">
        <v>84690</v>
      </c>
      <c r="D3" s="1">
        <v>955100</v>
      </c>
      <c r="E3" s="1">
        <v>106900</v>
      </c>
      <c r="F3" s="1">
        <v>451000</v>
      </c>
      <c r="G3" s="1">
        <v>642100</v>
      </c>
      <c r="H3" s="1">
        <v>443200</v>
      </c>
      <c r="I3" s="1">
        <v>549200</v>
      </c>
      <c r="J3" s="1">
        <v>436300</v>
      </c>
      <c r="K3" s="1">
        <v>162100</v>
      </c>
      <c r="L3" s="1">
        <v>683000</v>
      </c>
      <c r="M3" s="1">
        <v>252400</v>
      </c>
      <c r="N3" s="1">
        <v>1772000</v>
      </c>
      <c r="O3" s="1">
        <v>249600</v>
      </c>
      <c r="P3" s="1">
        <v>207400</v>
      </c>
      <c r="Q3" s="1">
        <v>30840</v>
      </c>
      <c r="R3" s="1">
        <v>291400</v>
      </c>
      <c r="S3" s="1">
        <v>189900</v>
      </c>
      <c r="T3" s="1">
        <v>125300</v>
      </c>
      <c r="U3" s="1">
        <v>257200</v>
      </c>
      <c r="V3" s="1">
        <v>21020</v>
      </c>
      <c r="W3" s="1">
        <v>45610</v>
      </c>
      <c r="X3" s="1">
        <v>75130</v>
      </c>
      <c r="Y3" s="1">
        <v>78820</v>
      </c>
      <c r="Z3" s="1">
        <v>151000</v>
      </c>
      <c r="AA3" s="1">
        <v>39200</v>
      </c>
      <c r="AB3" s="1">
        <v>254000</v>
      </c>
      <c r="AC3" s="1">
        <v>488700</v>
      </c>
      <c r="AD3" s="1">
        <v>346700</v>
      </c>
      <c r="AE3" s="1">
        <v>160500</v>
      </c>
      <c r="AF3" s="1">
        <v>58770</v>
      </c>
      <c r="AG3" s="1">
        <v>44210</v>
      </c>
      <c r="AH3" s="1">
        <v>613400</v>
      </c>
      <c r="AI3" s="1">
        <v>133500</v>
      </c>
      <c r="AJ3" s="1">
        <v>214800</v>
      </c>
      <c r="AK3" s="1">
        <v>263300</v>
      </c>
      <c r="AL3" s="1">
        <v>160600</v>
      </c>
      <c r="AM3" s="1">
        <v>178900</v>
      </c>
    </row>
    <row r="4" spans="1:39" x14ac:dyDescent="0.4">
      <c r="A4" s="1">
        <v>8</v>
      </c>
      <c r="B4" s="1">
        <v>650200</v>
      </c>
      <c r="C4" s="1">
        <v>256700</v>
      </c>
      <c r="D4" s="1">
        <v>3543000</v>
      </c>
      <c r="E4" s="1">
        <v>103700</v>
      </c>
      <c r="F4" s="1">
        <v>1375000</v>
      </c>
      <c r="G4" s="1">
        <v>390300</v>
      </c>
      <c r="H4" s="1">
        <v>1366000</v>
      </c>
      <c r="I4" s="1">
        <v>684500</v>
      </c>
      <c r="J4" s="1">
        <v>1617000</v>
      </c>
      <c r="K4" s="1">
        <v>1329000</v>
      </c>
      <c r="L4" s="1">
        <v>2219000</v>
      </c>
      <c r="M4" s="1">
        <v>1829000</v>
      </c>
      <c r="N4" s="1">
        <v>3493000</v>
      </c>
      <c r="O4" s="1">
        <v>638400</v>
      </c>
      <c r="P4" s="1">
        <v>439000</v>
      </c>
      <c r="Q4" s="1">
        <v>39070</v>
      </c>
      <c r="R4" s="1">
        <v>1344000</v>
      </c>
      <c r="S4" s="1">
        <v>221200</v>
      </c>
      <c r="T4" s="1">
        <v>952700</v>
      </c>
      <c r="U4" s="1">
        <v>371000</v>
      </c>
      <c r="V4" s="1">
        <v>40120</v>
      </c>
      <c r="W4" s="1">
        <v>88340</v>
      </c>
      <c r="X4" s="1">
        <v>526900</v>
      </c>
      <c r="Y4" s="1">
        <v>308600</v>
      </c>
      <c r="Z4" s="1">
        <v>449400</v>
      </c>
      <c r="AA4" s="1">
        <v>403400</v>
      </c>
      <c r="AB4" s="1">
        <v>656700</v>
      </c>
      <c r="AC4" s="1">
        <v>1519000</v>
      </c>
      <c r="AD4" s="1">
        <v>1716000</v>
      </c>
      <c r="AE4" s="1">
        <v>414100</v>
      </c>
      <c r="AF4" s="1">
        <v>295800</v>
      </c>
      <c r="AG4" s="1">
        <v>100600</v>
      </c>
      <c r="AH4" s="1">
        <v>2717000</v>
      </c>
      <c r="AI4" s="1">
        <v>320300</v>
      </c>
      <c r="AJ4" s="1">
        <v>1448000</v>
      </c>
      <c r="AK4" s="1">
        <v>763000</v>
      </c>
      <c r="AL4" s="1">
        <v>488100</v>
      </c>
      <c r="AM4" s="1">
        <v>352000</v>
      </c>
    </row>
    <row r="5" spans="1:39" x14ac:dyDescent="0.4">
      <c r="A5" s="1">
        <v>11</v>
      </c>
      <c r="B5" s="1">
        <v>2364000</v>
      </c>
      <c r="C5" s="1">
        <v>1015000</v>
      </c>
      <c r="D5" s="1">
        <v>5187000</v>
      </c>
      <c r="E5" s="1">
        <v>774900</v>
      </c>
      <c r="F5" s="1">
        <v>3347000</v>
      </c>
      <c r="G5" s="1">
        <v>1404000</v>
      </c>
      <c r="H5" s="1">
        <v>2281000</v>
      </c>
      <c r="I5" s="1">
        <v>3715000</v>
      </c>
      <c r="J5" s="1">
        <v>4101000</v>
      </c>
      <c r="K5" s="1">
        <v>1112000</v>
      </c>
      <c r="L5" s="1">
        <v>4192000</v>
      </c>
      <c r="M5" s="1">
        <v>3874000</v>
      </c>
      <c r="N5" s="1">
        <v>1296000</v>
      </c>
      <c r="O5" s="1">
        <v>2489000</v>
      </c>
      <c r="P5" s="1">
        <v>1514000</v>
      </c>
      <c r="Q5" s="1">
        <v>211700</v>
      </c>
      <c r="R5" s="1">
        <v>2747000</v>
      </c>
      <c r="S5" s="1">
        <v>1303000</v>
      </c>
      <c r="T5" s="1">
        <v>2120000</v>
      </c>
      <c r="U5" s="1">
        <v>1898000</v>
      </c>
      <c r="V5" s="1">
        <v>114100</v>
      </c>
      <c r="W5" s="1">
        <v>303200</v>
      </c>
      <c r="X5" s="1">
        <v>1207000</v>
      </c>
      <c r="Y5" s="1">
        <v>1460000</v>
      </c>
      <c r="Z5" s="1">
        <v>1839000</v>
      </c>
      <c r="AA5" s="1">
        <v>291000</v>
      </c>
      <c r="AB5" s="1">
        <v>1506000</v>
      </c>
      <c r="AC5" s="1">
        <v>2392000</v>
      </c>
      <c r="AD5" s="1">
        <v>1793000</v>
      </c>
      <c r="AE5" s="1">
        <v>1183000</v>
      </c>
      <c r="AF5" s="1">
        <v>432300</v>
      </c>
      <c r="AG5" s="1">
        <v>281900</v>
      </c>
      <c r="AH5" s="1">
        <v>2994000</v>
      </c>
      <c r="AI5" s="1">
        <v>326100</v>
      </c>
      <c r="AJ5" s="1">
        <v>1524000</v>
      </c>
      <c r="AK5" s="1">
        <v>995966.66669999994</v>
      </c>
      <c r="AL5" s="1">
        <v>1563000</v>
      </c>
      <c r="AM5" s="1">
        <v>569000</v>
      </c>
    </row>
    <row r="6" spans="1:39" x14ac:dyDescent="0.4">
      <c r="A6" s="1">
        <v>17</v>
      </c>
      <c r="B6" s="1">
        <v>2409000</v>
      </c>
      <c r="C6" s="1">
        <v>1519000</v>
      </c>
      <c r="D6" s="1">
        <v>2637000</v>
      </c>
      <c r="E6" s="1">
        <v>1373000</v>
      </c>
      <c r="F6" s="1">
        <v>1706000</v>
      </c>
      <c r="G6" s="1">
        <v>2164000</v>
      </c>
      <c r="H6" s="1">
        <v>2582000</v>
      </c>
      <c r="I6" s="1">
        <v>1731000</v>
      </c>
      <c r="J6" s="1">
        <v>2764000</v>
      </c>
      <c r="K6" s="1">
        <v>2598000</v>
      </c>
      <c r="L6" s="1">
        <v>7072000</v>
      </c>
      <c r="M6" s="1">
        <v>4370000</v>
      </c>
      <c r="N6" s="1">
        <v>4697000</v>
      </c>
      <c r="O6" s="1">
        <v>2304000</v>
      </c>
      <c r="P6" s="1">
        <v>3433000</v>
      </c>
      <c r="Q6" s="1">
        <v>1628000</v>
      </c>
      <c r="R6" s="1">
        <v>6075000</v>
      </c>
      <c r="S6" s="1">
        <v>1947000</v>
      </c>
      <c r="T6" s="1"/>
      <c r="U6" s="1"/>
      <c r="V6" s="1">
        <v>65830</v>
      </c>
      <c r="W6" s="1">
        <v>139400</v>
      </c>
      <c r="X6" s="1">
        <v>2366000</v>
      </c>
      <c r="Y6" s="1">
        <v>1979000</v>
      </c>
      <c r="Z6" s="1">
        <v>1813000</v>
      </c>
      <c r="AA6" s="1">
        <v>1086000</v>
      </c>
      <c r="AB6" s="1">
        <v>2000000</v>
      </c>
      <c r="AC6" s="1">
        <v>4385000</v>
      </c>
      <c r="AD6" s="1">
        <v>3965000</v>
      </c>
      <c r="AE6" s="1">
        <v>2661000</v>
      </c>
      <c r="AF6" s="1">
        <v>1782000</v>
      </c>
      <c r="AG6" s="1">
        <v>2573000</v>
      </c>
      <c r="AH6" s="1">
        <v>1806000</v>
      </c>
      <c r="AI6" s="1">
        <v>421100</v>
      </c>
      <c r="AJ6" s="1">
        <v>2109000</v>
      </c>
      <c r="AK6" s="1">
        <v>1438000</v>
      </c>
      <c r="AL6" s="1">
        <v>1674000</v>
      </c>
      <c r="AM6" s="1">
        <v>2087000</v>
      </c>
    </row>
    <row r="7" spans="1:39" x14ac:dyDescent="0.4">
      <c r="A7" s="1">
        <v>21</v>
      </c>
      <c r="B7" s="1">
        <v>3825000</v>
      </c>
      <c r="C7" s="1">
        <v>3614000</v>
      </c>
      <c r="D7" s="1">
        <v>8317000</v>
      </c>
      <c r="E7" s="1">
        <v>5282000</v>
      </c>
      <c r="F7" s="1">
        <v>3623000</v>
      </c>
      <c r="G7" s="1">
        <v>4225000</v>
      </c>
      <c r="H7" s="1">
        <v>5240000</v>
      </c>
      <c r="I7" s="1">
        <v>7554000</v>
      </c>
      <c r="J7" s="1">
        <v>4546000</v>
      </c>
      <c r="K7" s="1">
        <v>3052000</v>
      </c>
      <c r="L7" s="1">
        <v>10440000</v>
      </c>
      <c r="M7" s="1">
        <v>9303000</v>
      </c>
      <c r="N7" s="1">
        <v>14830000</v>
      </c>
      <c r="O7" s="1">
        <v>6697000</v>
      </c>
      <c r="P7" s="1">
        <v>4736000</v>
      </c>
      <c r="Q7" s="1">
        <v>4498000</v>
      </c>
      <c r="R7" s="1">
        <v>5624000</v>
      </c>
      <c r="S7" s="1">
        <v>3206000</v>
      </c>
      <c r="T7" s="1"/>
      <c r="U7" s="1"/>
      <c r="V7" s="1">
        <v>2195000</v>
      </c>
      <c r="W7" s="1">
        <v>2364000</v>
      </c>
      <c r="X7" s="1">
        <v>5449000</v>
      </c>
      <c r="Y7" s="1">
        <v>2411000</v>
      </c>
      <c r="Z7" s="1">
        <v>3687000</v>
      </c>
      <c r="AA7" s="1">
        <v>2868000</v>
      </c>
      <c r="AB7" s="1">
        <v>3503000</v>
      </c>
      <c r="AC7" s="1">
        <v>6489000</v>
      </c>
      <c r="AD7" s="1">
        <v>6887000</v>
      </c>
      <c r="AE7" s="1">
        <v>4472000</v>
      </c>
      <c r="AF7" s="1">
        <v>4730000</v>
      </c>
      <c r="AG7" s="1">
        <v>2621000</v>
      </c>
      <c r="AH7" s="1">
        <v>5990000</v>
      </c>
      <c r="AI7" s="1">
        <v>5329000</v>
      </c>
      <c r="AJ7" s="1">
        <v>6335000</v>
      </c>
      <c r="AK7" s="1">
        <v>4116000</v>
      </c>
      <c r="AL7" s="1">
        <v>2435000</v>
      </c>
      <c r="AM7" s="1">
        <v>1859000</v>
      </c>
    </row>
  </sheetData>
  <mergeCells count="4">
    <mergeCell ref="AB1:AM1"/>
    <mergeCell ref="B1:G1"/>
    <mergeCell ref="H1:R1"/>
    <mergeCell ref="S1:AA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1DC56-EC39-4B3E-876D-33A5A30ECF11}">
  <dimension ref="A1:V77"/>
  <sheetViews>
    <sheetView zoomScale="84" zoomScaleNormal="84" workbookViewId="0">
      <selection activeCell="AC62" sqref="AC62"/>
    </sheetView>
  </sheetViews>
  <sheetFormatPr defaultRowHeight="16" x14ac:dyDescent="0.4"/>
  <cols>
    <col min="3" max="13" width="10.08203125" customWidth="1"/>
  </cols>
  <sheetData>
    <row r="1" spans="1:22" x14ac:dyDescent="0.4">
      <c r="A1" s="39" t="s">
        <v>18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22" x14ac:dyDescent="0.4">
      <c r="C2" s="38" t="s">
        <v>4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4"/>
      <c r="O2" s="4"/>
      <c r="P2" s="4"/>
      <c r="Q2" s="4"/>
      <c r="R2" s="4"/>
      <c r="S2" s="4"/>
      <c r="T2" s="4"/>
      <c r="U2" s="4"/>
      <c r="V2" s="4"/>
    </row>
    <row r="3" spans="1:22" x14ac:dyDescent="0.4">
      <c r="B3" s="5" t="s">
        <v>5</v>
      </c>
      <c r="C3" s="6" t="s">
        <v>6</v>
      </c>
      <c r="D3" s="6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17</v>
      </c>
      <c r="L3" s="6" t="s">
        <v>14</v>
      </c>
      <c r="M3" s="13" t="s">
        <v>15</v>
      </c>
      <c r="N3" s="7"/>
      <c r="O3" s="6" t="s">
        <v>20</v>
      </c>
      <c r="P3" s="7"/>
    </row>
    <row r="4" spans="1:22" x14ac:dyDescent="0.4">
      <c r="A4" s="8">
        <f t="shared" ref="A4:A9" si="0">B4*24</f>
        <v>0</v>
      </c>
      <c r="B4" s="9">
        <f>0*24</f>
        <v>0</v>
      </c>
      <c r="C4" s="10">
        <v>86890</v>
      </c>
      <c r="D4" s="10">
        <v>54720</v>
      </c>
      <c r="E4" s="10">
        <v>53260</v>
      </c>
      <c r="F4" s="10">
        <v>27510</v>
      </c>
      <c r="G4" s="10">
        <v>133400</v>
      </c>
      <c r="H4" s="10">
        <v>60400</v>
      </c>
      <c r="I4" s="10">
        <v>252600</v>
      </c>
      <c r="J4" s="10">
        <v>42400</v>
      </c>
      <c r="K4" s="10">
        <v>42860</v>
      </c>
      <c r="L4" s="10">
        <v>30580</v>
      </c>
      <c r="M4" s="11">
        <f t="shared" ref="M4:M9" si="1">AVERAGE(C4:L4)</f>
        <v>78462</v>
      </c>
      <c r="N4" s="7">
        <f t="shared" ref="N4:N9" si="2">M4/$M$4</f>
        <v>1</v>
      </c>
      <c r="O4">
        <f t="shared" ref="O4:O9" si="3">STDEV(C4:L4)</f>
        <v>68633.551691412402</v>
      </c>
    </row>
    <row r="5" spans="1:22" x14ac:dyDescent="0.4">
      <c r="A5" s="8">
        <f t="shared" si="0"/>
        <v>96</v>
      </c>
      <c r="B5" s="9">
        <v>4</v>
      </c>
      <c r="C5" s="10">
        <v>443200</v>
      </c>
      <c r="D5" s="10">
        <v>549200</v>
      </c>
      <c r="E5" s="10">
        <v>436300</v>
      </c>
      <c r="F5" s="10">
        <v>162100</v>
      </c>
      <c r="G5" s="10">
        <v>683000</v>
      </c>
      <c r="H5" s="10">
        <v>252400</v>
      </c>
      <c r="I5" s="10">
        <v>1772000</v>
      </c>
      <c r="J5" s="10">
        <v>249600</v>
      </c>
      <c r="K5" s="10">
        <v>207400</v>
      </c>
      <c r="L5" s="10">
        <v>291400</v>
      </c>
      <c r="M5" s="11">
        <f t="shared" si="1"/>
        <v>504660</v>
      </c>
      <c r="N5" s="7">
        <f t="shared" si="2"/>
        <v>6.4319033417450484</v>
      </c>
      <c r="O5">
        <f t="shared" si="3"/>
        <v>474724.65282519296</v>
      </c>
    </row>
    <row r="6" spans="1:22" x14ac:dyDescent="0.4">
      <c r="A6" s="8">
        <f t="shared" si="0"/>
        <v>192</v>
      </c>
      <c r="B6" s="9">
        <v>8</v>
      </c>
      <c r="C6" s="10">
        <v>1366000</v>
      </c>
      <c r="D6" s="10">
        <v>684500</v>
      </c>
      <c r="E6" s="10">
        <v>1617000</v>
      </c>
      <c r="F6" s="10">
        <v>1329000</v>
      </c>
      <c r="G6" s="10">
        <v>2219000</v>
      </c>
      <c r="H6" s="10">
        <v>1829000</v>
      </c>
      <c r="I6" s="10">
        <v>3493000</v>
      </c>
      <c r="J6" s="10">
        <v>638400</v>
      </c>
      <c r="K6" s="10">
        <v>439000</v>
      </c>
      <c r="L6" s="10">
        <v>1344000</v>
      </c>
      <c r="M6" s="11">
        <f t="shared" si="1"/>
        <v>1495890</v>
      </c>
      <c r="N6" s="7">
        <f t="shared" si="2"/>
        <v>19.06515255792613</v>
      </c>
      <c r="O6">
        <f t="shared" si="3"/>
        <v>895384.45429882244</v>
      </c>
    </row>
    <row r="7" spans="1:22" x14ac:dyDescent="0.4">
      <c r="A7" s="8">
        <f t="shared" si="0"/>
        <v>264</v>
      </c>
      <c r="B7" s="9">
        <v>11</v>
      </c>
      <c r="C7" s="10">
        <v>2281000</v>
      </c>
      <c r="D7" s="10">
        <v>3715000</v>
      </c>
      <c r="E7" s="10">
        <v>4101000</v>
      </c>
      <c r="F7" s="10">
        <v>1112000</v>
      </c>
      <c r="G7" s="10">
        <v>4192000</v>
      </c>
      <c r="H7" s="10">
        <v>3874000</v>
      </c>
      <c r="I7" s="10">
        <v>1296000</v>
      </c>
      <c r="J7" s="10">
        <v>2489000</v>
      </c>
      <c r="K7" s="10">
        <v>1514000</v>
      </c>
      <c r="L7" s="10">
        <v>2747000</v>
      </c>
      <c r="M7" s="11">
        <f t="shared" si="1"/>
        <v>2732100</v>
      </c>
      <c r="N7" s="7">
        <f t="shared" si="2"/>
        <v>34.820677525426319</v>
      </c>
      <c r="O7">
        <f t="shared" si="3"/>
        <v>1188318.5553078302</v>
      </c>
    </row>
    <row r="8" spans="1:22" x14ac:dyDescent="0.4">
      <c r="A8" s="8">
        <f t="shared" si="0"/>
        <v>408</v>
      </c>
      <c r="B8" s="9">
        <v>17</v>
      </c>
      <c r="C8" s="10">
        <v>2582000</v>
      </c>
      <c r="D8" s="10">
        <v>1731000</v>
      </c>
      <c r="E8" s="10">
        <v>2764000</v>
      </c>
      <c r="F8" s="10">
        <v>2598000</v>
      </c>
      <c r="G8" s="10">
        <v>7072000</v>
      </c>
      <c r="H8" s="10">
        <v>4370000</v>
      </c>
      <c r="I8" s="10">
        <v>4697000</v>
      </c>
      <c r="J8" s="10">
        <v>2304000</v>
      </c>
      <c r="K8" s="10">
        <v>3433000</v>
      </c>
      <c r="L8" s="10">
        <v>4075000</v>
      </c>
      <c r="M8" s="11">
        <f t="shared" si="1"/>
        <v>3562600</v>
      </c>
      <c r="N8" s="7">
        <f t="shared" si="2"/>
        <v>45.405419183808725</v>
      </c>
      <c r="O8">
        <f t="shared" si="3"/>
        <v>1563565.029028214</v>
      </c>
    </row>
    <row r="9" spans="1:22" x14ac:dyDescent="0.4">
      <c r="A9" s="8">
        <f t="shared" si="0"/>
        <v>504</v>
      </c>
      <c r="B9" s="9">
        <v>21</v>
      </c>
      <c r="C9" s="10">
        <v>5240000</v>
      </c>
      <c r="D9" s="10">
        <v>7554000</v>
      </c>
      <c r="E9" s="10">
        <v>4546000</v>
      </c>
      <c r="F9" s="10">
        <v>3052000</v>
      </c>
      <c r="G9" s="10">
        <v>10440000</v>
      </c>
      <c r="H9" s="10">
        <v>9303000</v>
      </c>
      <c r="I9" s="10">
        <v>14830000</v>
      </c>
      <c r="J9" s="10">
        <v>6697000</v>
      </c>
      <c r="K9" s="10">
        <v>4736000</v>
      </c>
      <c r="L9" s="10">
        <v>5624000</v>
      </c>
      <c r="M9" s="11">
        <f t="shared" si="1"/>
        <v>7202200</v>
      </c>
      <c r="N9" s="7">
        <f t="shared" si="2"/>
        <v>91.792205143891309</v>
      </c>
      <c r="O9">
        <f t="shared" si="3"/>
        <v>3498597.7762526516</v>
      </c>
    </row>
    <row r="10" spans="1:22" x14ac:dyDescent="0.4">
      <c r="A10" s="8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O10" s="7"/>
    </row>
    <row r="11" spans="1:22" x14ac:dyDescent="0.4">
      <c r="A11" s="8"/>
      <c r="C11" s="38" t="s">
        <v>16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</row>
    <row r="12" spans="1:22" x14ac:dyDescent="0.4">
      <c r="A12" s="8">
        <f>B12*24</f>
        <v>0</v>
      </c>
      <c r="B12" s="9">
        <v>0</v>
      </c>
      <c r="C12" s="10">
        <f t="shared" ref="C12:C17" si="4">C4/$C$4</f>
        <v>1</v>
      </c>
      <c r="D12" s="10">
        <f t="shared" ref="D12:D17" si="5">D4/$D$4</f>
        <v>1</v>
      </c>
      <c r="E12" s="10">
        <f t="shared" ref="E12:E17" si="6">E4/$E$4</f>
        <v>1</v>
      </c>
      <c r="F12" s="10">
        <f t="shared" ref="F12:F17" si="7">F4/$F$4</f>
        <v>1</v>
      </c>
      <c r="G12" s="10">
        <f t="shared" ref="G12:G17" si="8">G4/$G$4</f>
        <v>1</v>
      </c>
      <c r="H12" s="10">
        <f t="shared" ref="H12:H17" si="9">H4/$H$4</f>
        <v>1</v>
      </c>
      <c r="I12" s="10">
        <f t="shared" ref="I12:I17" si="10">I4/$I$4</f>
        <v>1</v>
      </c>
      <c r="J12" s="10">
        <f t="shared" ref="J12:J17" si="11">J4/$J$4</f>
        <v>1</v>
      </c>
      <c r="K12" s="10">
        <f>K4/$K$4</f>
        <v>1</v>
      </c>
      <c r="L12" s="10">
        <f>L4/$L$4</f>
        <v>1</v>
      </c>
      <c r="M12" s="12">
        <f t="shared" ref="M12:M17" si="12">AVERAGE(C12:L12)</f>
        <v>1</v>
      </c>
      <c r="N12">
        <f t="shared" ref="N12:N17" si="13">STDEV(C12:L12)</f>
        <v>0</v>
      </c>
    </row>
    <row r="13" spans="1:22" x14ac:dyDescent="0.4">
      <c r="A13" s="8">
        <f t="shared" ref="A13:A17" si="14">B13*24</f>
        <v>96</v>
      </c>
      <c r="B13" s="9">
        <v>4</v>
      </c>
      <c r="C13" s="14">
        <f t="shared" si="4"/>
        <v>5.1007020370583493</v>
      </c>
      <c r="D13" s="14">
        <f t="shared" si="5"/>
        <v>10.036549707602338</v>
      </c>
      <c r="E13" s="14">
        <f t="shared" si="6"/>
        <v>8.1918888471648525</v>
      </c>
      <c r="F13" s="14">
        <f t="shared" si="7"/>
        <v>5.8924027626317699</v>
      </c>
      <c r="G13" s="14">
        <f t="shared" si="8"/>
        <v>5.1199400299850071</v>
      </c>
      <c r="H13" s="14">
        <f t="shared" si="9"/>
        <v>4.1788079470198678</v>
      </c>
      <c r="I13" s="14">
        <f t="shared" si="10"/>
        <v>7.0150435471100554</v>
      </c>
      <c r="J13" s="14">
        <f t="shared" si="11"/>
        <v>5.8867924528301883</v>
      </c>
      <c r="K13" s="14">
        <f t="shared" ref="K13:K17" si="15">K5/$K$4</f>
        <v>4.8390107326178251</v>
      </c>
      <c r="L13" s="14">
        <f t="shared" ref="L13:L17" si="16">L5/$L$4</f>
        <v>9.5291039895356437</v>
      </c>
      <c r="M13" s="15">
        <f t="shared" si="12"/>
        <v>6.5790242053555898</v>
      </c>
      <c r="N13">
        <f t="shared" si="13"/>
        <v>2.0413116804831763</v>
      </c>
    </row>
    <row r="14" spans="1:22" x14ac:dyDescent="0.4">
      <c r="A14" s="8">
        <f t="shared" si="14"/>
        <v>192</v>
      </c>
      <c r="B14" s="9">
        <v>8</v>
      </c>
      <c r="C14" s="14">
        <f t="shared" si="4"/>
        <v>15.721026585337784</v>
      </c>
      <c r="D14" s="14">
        <f t="shared" si="5"/>
        <v>12.509137426900585</v>
      </c>
      <c r="E14" s="14">
        <f t="shared" si="6"/>
        <v>30.360495681562149</v>
      </c>
      <c r="F14" s="14">
        <f t="shared" si="7"/>
        <v>48.30970556161396</v>
      </c>
      <c r="G14" s="14">
        <f t="shared" si="8"/>
        <v>16.634182908545728</v>
      </c>
      <c r="H14" s="14">
        <f t="shared" si="9"/>
        <v>30.281456953642383</v>
      </c>
      <c r="I14" s="14">
        <f t="shared" si="10"/>
        <v>13.82818685669042</v>
      </c>
      <c r="J14" s="14">
        <f t="shared" si="11"/>
        <v>15.056603773584905</v>
      </c>
      <c r="K14" s="14">
        <f t="shared" si="15"/>
        <v>10.242650489967335</v>
      </c>
      <c r="L14" s="14">
        <f t="shared" si="16"/>
        <v>43.950294310006541</v>
      </c>
      <c r="M14" s="15">
        <f t="shared" si="12"/>
        <v>23.689374054785176</v>
      </c>
      <c r="N14">
        <f t="shared" si="13"/>
        <v>13.725382482713592</v>
      </c>
    </row>
    <row r="15" spans="1:22" x14ac:dyDescent="0.4">
      <c r="A15" s="8">
        <f t="shared" si="14"/>
        <v>264</v>
      </c>
      <c r="B15" s="9">
        <v>11</v>
      </c>
      <c r="C15" s="14">
        <f t="shared" si="4"/>
        <v>26.251582460582345</v>
      </c>
      <c r="D15" s="14">
        <f t="shared" si="5"/>
        <v>67.891081871345023</v>
      </c>
      <c r="E15" s="14">
        <f t="shared" si="6"/>
        <v>76.999624483665045</v>
      </c>
      <c r="F15" s="14">
        <f t="shared" si="7"/>
        <v>40.421664849145763</v>
      </c>
      <c r="G15" s="14">
        <f t="shared" si="8"/>
        <v>31.424287856071963</v>
      </c>
      <c r="H15" s="14">
        <f t="shared" si="9"/>
        <v>64.139072847682115</v>
      </c>
      <c r="I15" s="14">
        <f t="shared" si="10"/>
        <v>5.130641330166271</v>
      </c>
      <c r="J15" s="14">
        <f t="shared" si="11"/>
        <v>58.702830188679243</v>
      </c>
      <c r="K15" s="14">
        <f t="shared" si="15"/>
        <v>35.324311712552493</v>
      </c>
      <c r="L15" s="14">
        <f t="shared" si="16"/>
        <v>89.829954218443433</v>
      </c>
      <c r="M15" s="15">
        <f t="shared" si="12"/>
        <v>49.611505181833373</v>
      </c>
      <c r="N15">
        <f t="shared" si="13"/>
        <v>26.117391467441358</v>
      </c>
    </row>
    <row r="16" spans="1:22" x14ac:dyDescent="0.4">
      <c r="A16" s="8">
        <f t="shared" si="14"/>
        <v>408</v>
      </c>
      <c r="B16" s="9">
        <v>17</v>
      </c>
      <c r="C16" s="14">
        <f t="shared" si="4"/>
        <v>29.715732535389574</v>
      </c>
      <c r="D16" s="14">
        <f t="shared" si="5"/>
        <v>31.633771929824562</v>
      </c>
      <c r="E16" s="14">
        <f t="shared" si="6"/>
        <v>51.89635749155088</v>
      </c>
      <c r="F16" s="14">
        <f t="shared" si="7"/>
        <v>94.438386041439472</v>
      </c>
      <c r="G16" s="14">
        <f t="shared" si="8"/>
        <v>53.013493253373312</v>
      </c>
      <c r="H16" s="14">
        <f t="shared" si="9"/>
        <v>72.350993377483448</v>
      </c>
      <c r="I16" s="14">
        <f t="shared" si="10"/>
        <v>18.594615993665876</v>
      </c>
      <c r="J16" s="14">
        <f t="shared" si="11"/>
        <v>54.339622641509436</v>
      </c>
      <c r="K16" s="14">
        <f t="shared" si="15"/>
        <v>80.097993467102199</v>
      </c>
      <c r="L16" s="14">
        <f t="shared" si="16"/>
        <v>133.25703073904512</v>
      </c>
      <c r="M16" s="15">
        <f t="shared" si="12"/>
        <v>61.933799747038393</v>
      </c>
      <c r="N16">
        <f t="shared" si="13"/>
        <v>34.406687489197417</v>
      </c>
    </row>
    <row r="17" spans="1:16" x14ac:dyDescent="0.4">
      <c r="A17" s="8">
        <f t="shared" si="14"/>
        <v>504</v>
      </c>
      <c r="B17" s="9">
        <v>21</v>
      </c>
      <c r="C17" s="14">
        <f t="shared" si="4"/>
        <v>60.306134192657382</v>
      </c>
      <c r="D17" s="14">
        <f t="shared" si="5"/>
        <v>138.0482456140351</v>
      </c>
      <c r="E17" s="14">
        <f t="shared" si="6"/>
        <v>85.354862936537742</v>
      </c>
      <c r="F17" s="14">
        <f t="shared" si="7"/>
        <v>110.94147582697201</v>
      </c>
      <c r="G17" s="14">
        <f t="shared" si="8"/>
        <v>78.260869565217391</v>
      </c>
      <c r="H17" s="14">
        <f t="shared" si="9"/>
        <v>154.02317880794703</v>
      </c>
      <c r="I17" s="14">
        <f t="shared" si="10"/>
        <v>58.709422011084719</v>
      </c>
      <c r="J17" s="14">
        <f t="shared" si="11"/>
        <v>157.94811320754718</v>
      </c>
      <c r="K17" s="14">
        <f t="shared" si="15"/>
        <v>110.49930004666355</v>
      </c>
      <c r="L17" s="14">
        <f t="shared" si="16"/>
        <v>183.91105297580117</v>
      </c>
      <c r="M17" s="15">
        <f t="shared" si="12"/>
        <v>113.80026551844632</v>
      </c>
      <c r="N17">
        <f t="shared" si="13"/>
        <v>43.535788642663178</v>
      </c>
    </row>
    <row r="19" spans="1:16" x14ac:dyDescent="0.4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</row>
    <row r="21" spans="1:16" x14ac:dyDescent="0.4">
      <c r="A21" s="39" t="s">
        <v>19</v>
      </c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</row>
    <row r="22" spans="1:16" x14ac:dyDescent="0.4">
      <c r="C22" s="38" t="s">
        <v>4</v>
      </c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4"/>
      <c r="O22" s="4"/>
    </row>
    <row r="23" spans="1:16" x14ac:dyDescent="0.4">
      <c r="B23" s="5" t="s">
        <v>5</v>
      </c>
      <c r="C23" s="6" t="s">
        <v>6</v>
      </c>
      <c r="D23" s="6" t="s">
        <v>7</v>
      </c>
      <c r="E23" s="6" t="s">
        <v>8</v>
      </c>
      <c r="F23" s="6" t="s">
        <v>9</v>
      </c>
      <c r="G23" s="6" t="s">
        <v>10</v>
      </c>
      <c r="H23" s="6" t="s">
        <v>11</v>
      </c>
      <c r="I23" s="6" t="s">
        <v>12</v>
      </c>
      <c r="J23" s="6" t="s">
        <v>13</v>
      </c>
      <c r="K23" s="6" t="s">
        <v>17</v>
      </c>
      <c r="L23" s="6" t="s">
        <v>14</v>
      </c>
      <c r="M23" s="13" t="s">
        <v>15</v>
      </c>
      <c r="N23" s="7"/>
      <c r="O23" s="6" t="s">
        <v>20</v>
      </c>
    </row>
    <row r="24" spans="1:16" x14ac:dyDescent="0.4">
      <c r="A24" s="8">
        <f t="shared" ref="A24:A29" si="17">B24*24</f>
        <v>0</v>
      </c>
      <c r="B24" s="9">
        <f>0*24</f>
        <v>0</v>
      </c>
      <c r="C24" s="10">
        <v>33530</v>
      </c>
      <c r="D24" s="10">
        <v>80230</v>
      </c>
      <c r="E24" s="10">
        <v>71000</v>
      </c>
      <c r="F24" s="10">
        <v>24830</v>
      </c>
      <c r="G24" s="10">
        <v>24710</v>
      </c>
      <c r="H24" s="10">
        <v>16730</v>
      </c>
      <c r="I24" s="10">
        <v>164500</v>
      </c>
      <c r="J24" s="10">
        <v>18200</v>
      </c>
      <c r="K24" s="10">
        <v>59140</v>
      </c>
      <c r="L24" s="10">
        <v>53140</v>
      </c>
      <c r="M24" s="11">
        <f>AVERAGE(C24:L24)</f>
        <v>54601</v>
      </c>
      <c r="N24" s="7">
        <f>M24/$M$24</f>
        <v>1</v>
      </c>
      <c r="O24">
        <f>STDEV(C24:L24)</f>
        <v>44732.932052348187</v>
      </c>
    </row>
    <row r="25" spans="1:16" x14ac:dyDescent="0.4">
      <c r="A25" s="8">
        <f t="shared" si="17"/>
        <v>96</v>
      </c>
      <c r="B25" s="9">
        <v>4</v>
      </c>
      <c r="C25" s="10">
        <v>254000</v>
      </c>
      <c r="D25" s="10">
        <v>488700</v>
      </c>
      <c r="E25" s="10">
        <v>346700</v>
      </c>
      <c r="F25" s="10">
        <v>160500</v>
      </c>
      <c r="G25" s="10">
        <v>160600</v>
      </c>
      <c r="H25" s="10">
        <v>44210</v>
      </c>
      <c r="I25" s="10">
        <v>613400</v>
      </c>
      <c r="J25" s="10">
        <v>133500</v>
      </c>
      <c r="K25" s="10">
        <v>214800</v>
      </c>
      <c r="L25" s="10">
        <v>263300</v>
      </c>
      <c r="M25" s="11">
        <f>AVERAGE(C25:L25)</f>
        <v>267971</v>
      </c>
      <c r="N25" s="7">
        <f>M25/$M$24</f>
        <v>4.9078038863757074</v>
      </c>
      <c r="O25">
        <f t="shared" ref="O25:O29" si="18">STDEV(C25:L25)</f>
        <v>172728.07327961744</v>
      </c>
    </row>
    <row r="26" spans="1:16" x14ac:dyDescent="0.4">
      <c r="A26" s="8">
        <f t="shared" si="17"/>
        <v>192</v>
      </c>
      <c r="B26" s="9">
        <v>8</v>
      </c>
      <c r="C26" s="10">
        <v>656700</v>
      </c>
      <c r="D26" s="10">
        <v>1519000</v>
      </c>
      <c r="E26" s="10">
        <v>1716000</v>
      </c>
      <c r="F26" s="10">
        <v>414100</v>
      </c>
      <c r="G26" s="10">
        <v>488100</v>
      </c>
      <c r="H26" s="10">
        <v>100600</v>
      </c>
      <c r="I26" s="10">
        <v>2717000</v>
      </c>
      <c r="J26" s="10">
        <v>320300</v>
      </c>
      <c r="K26" s="10">
        <v>1448000</v>
      </c>
      <c r="L26" s="10">
        <v>763000</v>
      </c>
      <c r="M26" s="11">
        <f t="shared" ref="M26:M29" si="19">AVERAGE(C26:L26)</f>
        <v>1014280</v>
      </c>
      <c r="N26" s="7">
        <f>M26/$M$24</f>
        <v>18.576216552810386</v>
      </c>
      <c r="O26">
        <f t="shared" si="18"/>
        <v>815068.33905712061</v>
      </c>
    </row>
    <row r="27" spans="1:16" x14ac:dyDescent="0.4">
      <c r="A27" s="8">
        <f t="shared" si="17"/>
        <v>264</v>
      </c>
      <c r="B27" s="9">
        <v>11</v>
      </c>
      <c r="C27" s="10">
        <v>1506000</v>
      </c>
      <c r="D27" s="10">
        <v>2392000</v>
      </c>
      <c r="E27" s="10">
        <v>1793000</v>
      </c>
      <c r="F27" s="10">
        <v>1183000</v>
      </c>
      <c r="G27" s="10">
        <v>1563000</v>
      </c>
      <c r="H27" s="10">
        <v>281900</v>
      </c>
      <c r="I27" s="10">
        <v>2994000</v>
      </c>
      <c r="J27" s="10">
        <v>326100</v>
      </c>
      <c r="K27" s="10">
        <v>1524000</v>
      </c>
      <c r="L27" s="10">
        <v>995966.66669999994</v>
      </c>
      <c r="M27" s="11">
        <f t="shared" si="19"/>
        <v>1455896.6666699999</v>
      </c>
      <c r="N27" s="7">
        <f t="shared" ref="N27:N29" si="20">M27/$M$24</f>
        <v>26.664285757953149</v>
      </c>
      <c r="O27">
        <f t="shared" si="18"/>
        <v>837657.20786338474</v>
      </c>
    </row>
    <row r="28" spans="1:16" x14ac:dyDescent="0.4">
      <c r="A28" s="8">
        <f t="shared" si="17"/>
        <v>408</v>
      </c>
      <c r="B28" s="9">
        <v>17</v>
      </c>
      <c r="C28" s="10">
        <v>2000000</v>
      </c>
      <c r="D28" s="10">
        <v>4385000</v>
      </c>
      <c r="E28" s="10">
        <v>3965000</v>
      </c>
      <c r="F28" s="10">
        <v>2661000</v>
      </c>
      <c r="G28" s="10">
        <v>1674000</v>
      </c>
      <c r="H28" s="10">
        <v>2573000</v>
      </c>
      <c r="I28" s="10">
        <v>1806000</v>
      </c>
      <c r="J28" s="10">
        <v>421100</v>
      </c>
      <c r="K28" s="10">
        <v>2109000</v>
      </c>
      <c r="L28" s="10">
        <v>1438000</v>
      </c>
      <c r="M28" s="11">
        <f t="shared" si="19"/>
        <v>2303210</v>
      </c>
      <c r="N28" s="7">
        <f t="shared" si="20"/>
        <v>42.182560758960456</v>
      </c>
      <c r="O28">
        <f t="shared" si="18"/>
        <v>1171888.2753440659</v>
      </c>
    </row>
    <row r="29" spans="1:16" x14ac:dyDescent="0.4">
      <c r="A29" s="8">
        <f t="shared" si="17"/>
        <v>504</v>
      </c>
      <c r="B29" s="9">
        <v>21</v>
      </c>
      <c r="C29" s="10">
        <v>3503000</v>
      </c>
      <c r="D29" s="10">
        <v>6489000</v>
      </c>
      <c r="E29" s="10">
        <v>6887000</v>
      </c>
      <c r="F29" s="10">
        <v>4472000</v>
      </c>
      <c r="G29" s="10">
        <v>2435000</v>
      </c>
      <c r="H29" s="10">
        <v>2621000</v>
      </c>
      <c r="I29" s="10">
        <v>5990000</v>
      </c>
      <c r="J29" s="10">
        <v>5329000</v>
      </c>
      <c r="K29" s="10">
        <v>6335000</v>
      </c>
      <c r="L29" s="10">
        <v>4116000</v>
      </c>
      <c r="M29" s="11">
        <f t="shared" si="19"/>
        <v>4817700</v>
      </c>
      <c r="N29" s="7">
        <f t="shared" si="20"/>
        <v>88.234647717074779</v>
      </c>
      <c r="O29">
        <f t="shared" si="18"/>
        <v>1628094.9364893383</v>
      </c>
    </row>
    <row r="30" spans="1:16" x14ac:dyDescent="0.4">
      <c r="A30" s="8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O30" s="7"/>
    </row>
    <row r="31" spans="1:16" x14ac:dyDescent="0.4">
      <c r="A31" s="8"/>
      <c r="C31" s="38" t="s">
        <v>16</v>
      </c>
      <c r="D31" s="38"/>
      <c r="E31" s="38"/>
      <c r="F31" s="38"/>
      <c r="G31" s="38"/>
      <c r="H31" s="38"/>
      <c r="I31" s="38"/>
      <c r="J31" s="38"/>
      <c r="K31" s="38"/>
      <c r="L31" s="38"/>
      <c r="M31" s="38"/>
    </row>
    <row r="32" spans="1:16" x14ac:dyDescent="0.4">
      <c r="A32" s="8">
        <f>B32*24</f>
        <v>0</v>
      </c>
      <c r="B32" s="9">
        <v>0</v>
      </c>
      <c r="C32" s="10">
        <f>C24/$C$24</f>
        <v>1</v>
      </c>
      <c r="D32" s="10">
        <f>D24/$D$24</f>
        <v>1</v>
      </c>
      <c r="E32" s="10">
        <f>E24/$E$24</f>
        <v>1</v>
      </c>
      <c r="F32" s="10">
        <f>F24/$F$24</f>
        <v>1</v>
      </c>
      <c r="G32" s="10">
        <f>G24/$G$24</f>
        <v>1</v>
      </c>
      <c r="H32" s="10">
        <f>H24/$H$24</f>
        <v>1</v>
      </c>
      <c r="I32" s="10">
        <f>I24/$I$24</f>
        <v>1</v>
      </c>
      <c r="J32" s="10">
        <f>J24/$J$24</f>
        <v>1</v>
      </c>
      <c r="K32" s="10">
        <f>K24/$K$24</f>
        <v>1</v>
      </c>
      <c r="L32" s="10">
        <f>L24/$L$24</f>
        <v>1</v>
      </c>
      <c r="M32" s="12">
        <f>AVERAGE(C32:L32)</f>
        <v>1</v>
      </c>
      <c r="N32">
        <f t="shared" ref="N32" si="21">STDEV(C32:L32)</f>
        <v>0</v>
      </c>
    </row>
    <row r="33" spans="1:16" x14ac:dyDescent="0.4">
      <c r="A33" s="8">
        <f t="shared" ref="A33:A37" si="22">B33*24</f>
        <v>96</v>
      </c>
      <c r="B33" s="9">
        <v>4</v>
      </c>
      <c r="C33" s="10">
        <f t="shared" ref="C33:C37" si="23">C25/$C$24</f>
        <v>7.5753056963912915</v>
      </c>
      <c r="D33" s="10">
        <f t="shared" ref="D33:D37" si="24">D25/$D$24</f>
        <v>6.0912376916365449</v>
      </c>
      <c r="E33" s="10">
        <f t="shared" ref="E33:E37" si="25">E25/$E$24</f>
        <v>4.8830985915492962</v>
      </c>
      <c r="F33" s="10">
        <f t="shared" ref="F33:F37" si="26">F25/$F$24</f>
        <v>6.4639548932742654</v>
      </c>
      <c r="G33" s="10">
        <f t="shared" ref="G33:G37" si="27">G25/$G$24</f>
        <v>6.4993929583164709</v>
      </c>
      <c r="H33" s="10">
        <f t="shared" ref="H33:H37" si="28">H25/$H$24</f>
        <v>2.642558278541542</v>
      </c>
      <c r="I33" s="10">
        <f t="shared" ref="I33:I37" si="29">I25/$I$24</f>
        <v>3.7288753799392098</v>
      </c>
      <c r="J33" s="10">
        <f t="shared" ref="J33:J37" si="30">J25/$J$24</f>
        <v>7.3351648351648349</v>
      </c>
      <c r="K33" s="10">
        <f t="shared" ref="K33:K37" si="31">K25/$K$24</f>
        <v>3.6320595197835646</v>
      </c>
      <c r="L33" s="10">
        <f t="shared" ref="L33:L37" si="32">L25/$L$24</f>
        <v>4.954836281520512</v>
      </c>
      <c r="M33" s="15">
        <f>AVERAGE(C33:L33)</f>
        <v>5.3806484126117535</v>
      </c>
      <c r="N33">
        <f>STDEV(C33:L33)</f>
        <v>1.6759296291787651</v>
      </c>
    </row>
    <row r="34" spans="1:16" x14ac:dyDescent="0.4">
      <c r="A34" s="8">
        <f t="shared" si="22"/>
        <v>192</v>
      </c>
      <c r="B34" s="9">
        <v>8</v>
      </c>
      <c r="C34" s="10">
        <f t="shared" si="23"/>
        <v>19.585445869370712</v>
      </c>
      <c r="D34" s="10">
        <f t="shared" si="24"/>
        <v>18.933067431135484</v>
      </c>
      <c r="E34" s="10">
        <f t="shared" si="25"/>
        <v>24.169014084507044</v>
      </c>
      <c r="F34" s="10">
        <f t="shared" si="26"/>
        <v>16.677406363270237</v>
      </c>
      <c r="G34" s="10">
        <f t="shared" si="27"/>
        <v>19.753136382031567</v>
      </c>
      <c r="H34" s="10">
        <f t="shared" si="28"/>
        <v>6.0131500298864315</v>
      </c>
      <c r="I34" s="10">
        <f t="shared" si="29"/>
        <v>16.516717325227962</v>
      </c>
      <c r="J34" s="10">
        <f t="shared" si="30"/>
        <v>17.598901098901099</v>
      </c>
      <c r="K34" s="10">
        <f t="shared" si="31"/>
        <v>24.484274602637807</v>
      </c>
      <c r="L34" s="10">
        <f t="shared" si="32"/>
        <v>14.358298833270606</v>
      </c>
      <c r="M34" s="15">
        <f>AVERAGE(C34:L34)</f>
        <v>17.808941202023895</v>
      </c>
      <c r="N34">
        <f>STDEV(C34:L34)</f>
        <v>5.2414171027775609</v>
      </c>
    </row>
    <row r="35" spans="1:16" x14ac:dyDescent="0.4">
      <c r="A35" s="8">
        <f t="shared" si="22"/>
        <v>264</v>
      </c>
      <c r="B35" s="9">
        <v>11</v>
      </c>
      <c r="C35" s="10">
        <f t="shared" si="23"/>
        <v>44.915001491201906</v>
      </c>
      <c r="D35" s="10">
        <f t="shared" si="24"/>
        <v>29.814283933690639</v>
      </c>
      <c r="E35" s="10">
        <f t="shared" si="25"/>
        <v>25.253521126760564</v>
      </c>
      <c r="F35" s="10">
        <f t="shared" si="26"/>
        <v>47.643979057591622</v>
      </c>
      <c r="G35" s="10">
        <f t="shared" si="27"/>
        <v>63.253743423715093</v>
      </c>
      <c r="H35" s="10">
        <f t="shared" si="28"/>
        <v>16.849970113568439</v>
      </c>
      <c r="I35" s="10">
        <f t="shared" si="29"/>
        <v>18.200607902735563</v>
      </c>
      <c r="J35" s="10">
        <f t="shared" si="30"/>
        <v>17.917582417582416</v>
      </c>
      <c r="K35" s="10">
        <f t="shared" si="31"/>
        <v>25.769360838687859</v>
      </c>
      <c r="L35" s="10">
        <f t="shared" si="32"/>
        <v>18.742315895747083</v>
      </c>
      <c r="M35" s="15">
        <f t="shared" ref="M35:M37" si="33">AVERAGE(C35:L35)</f>
        <v>30.83603662012812</v>
      </c>
      <c r="N35">
        <f>STDEV(C35:L35)</f>
        <v>15.839192640852488</v>
      </c>
    </row>
    <row r="36" spans="1:16" x14ac:dyDescent="0.4">
      <c r="A36" s="8">
        <f t="shared" si="22"/>
        <v>408</v>
      </c>
      <c r="B36" s="9">
        <v>17</v>
      </c>
      <c r="C36" s="10">
        <f t="shared" si="23"/>
        <v>59.648076349537725</v>
      </c>
      <c r="D36" s="10">
        <f t="shared" si="24"/>
        <v>54.65536582325813</v>
      </c>
      <c r="E36" s="10">
        <f t="shared" si="25"/>
        <v>55.845070422535208</v>
      </c>
      <c r="F36" s="10">
        <f t="shared" si="26"/>
        <v>107.1687474828836</v>
      </c>
      <c r="G36" s="10">
        <f t="shared" si="27"/>
        <v>67.745851881829225</v>
      </c>
      <c r="H36" s="10">
        <f t="shared" si="28"/>
        <v>153.79557680812911</v>
      </c>
      <c r="I36" s="10">
        <f t="shared" si="29"/>
        <v>10.978723404255319</v>
      </c>
      <c r="J36" s="10">
        <f t="shared" si="30"/>
        <v>23.137362637362639</v>
      </c>
      <c r="K36" s="10">
        <f t="shared" si="31"/>
        <v>35.661143050388908</v>
      </c>
      <c r="L36" s="10">
        <f t="shared" si="32"/>
        <v>27.060594655626648</v>
      </c>
      <c r="M36" s="15">
        <f t="shared" si="33"/>
        <v>59.569651251580659</v>
      </c>
      <c r="N36">
        <f>STDEV(C36:L36)</f>
        <v>42.902892375675641</v>
      </c>
    </row>
    <row r="37" spans="1:16" x14ac:dyDescent="0.4">
      <c r="A37" s="8">
        <f t="shared" si="22"/>
        <v>504</v>
      </c>
      <c r="B37" s="9">
        <v>21</v>
      </c>
      <c r="C37" s="10">
        <f t="shared" si="23"/>
        <v>104.47360572621533</v>
      </c>
      <c r="D37" s="10">
        <f t="shared" si="24"/>
        <v>80.879970086002743</v>
      </c>
      <c r="E37" s="10">
        <f t="shared" si="25"/>
        <v>97</v>
      </c>
      <c r="F37" s="10">
        <f t="shared" si="26"/>
        <v>180.10471204188482</v>
      </c>
      <c r="G37" s="10">
        <f t="shared" si="27"/>
        <v>98.543099959530551</v>
      </c>
      <c r="H37" s="10">
        <f t="shared" si="28"/>
        <v>156.66467423789601</v>
      </c>
      <c r="I37" s="10">
        <f t="shared" si="29"/>
        <v>36.413373860182368</v>
      </c>
      <c r="J37" s="10">
        <f t="shared" si="30"/>
        <v>292.80219780219778</v>
      </c>
      <c r="K37" s="10">
        <f t="shared" si="31"/>
        <v>107.11870138654041</v>
      </c>
      <c r="L37" s="10">
        <f t="shared" si="32"/>
        <v>77.455777192322174</v>
      </c>
      <c r="M37" s="15">
        <f t="shared" si="33"/>
        <v>123.14561122927721</v>
      </c>
      <c r="N37">
        <f>STDEV(C37:L37)</f>
        <v>71.834712011905907</v>
      </c>
    </row>
    <row r="39" spans="1:16" x14ac:dyDescent="0.4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</row>
    <row r="41" spans="1:16" x14ac:dyDescent="0.4">
      <c r="A41" s="39" t="s">
        <v>21</v>
      </c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</row>
    <row r="42" spans="1:16" x14ac:dyDescent="0.4">
      <c r="C42" s="38" t="s">
        <v>4</v>
      </c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4"/>
      <c r="O42" s="4"/>
    </row>
    <row r="43" spans="1:16" x14ac:dyDescent="0.4">
      <c r="B43" s="5" t="s">
        <v>5</v>
      </c>
      <c r="C43" s="6" t="s">
        <v>6</v>
      </c>
      <c r="D43" s="6" t="s">
        <v>7</v>
      </c>
      <c r="E43" s="6" t="s">
        <v>8</v>
      </c>
      <c r="F43" s="6" t="s">
        <v>9</v>
      </c>
      <c r="G43" s="6" t="s">
        <v>10</v>
      </c>
      <c r="H43" s="6" t="s">
        <v>11</v>
      </c>
      <c r="I43" s="6"/>
      <c r="J43" s="6"/>
      <c r="K43" s="6"/>
      <c r="L43" s="6"/>
      <c r="M43" s="13" t="s">
        <v>15</v>
      </c>
      <c r="N43" s="7"/>
      <c r="O43" s="6" t="s">
        <v>20</v>
      </c>
    </row>
    <row r="44" spans="1:16" x14ac:dyDescent="0.4">
      <c r="A44" s="8">
        <f t="shared" ref="A44:A49" si="34">B44*24</f>
        <v>0</v>
      </c>
      <c r="B44" s="9">
        <f>0*24</f>
        <v>0</v>
      </c>
      <c r="C44" s="10">
        <v>43490</v>
      </c>
      <c r="D44" s="10">
        <v>10730</v>
      </c>
      <c r="E44" s="10">
        <v>72580</v>
      </c>
      <c r="F44" s="10">
        <v>12050</v>
      </c>
      <c r="G44" s="10">
        <v>39270</v>
      </c>
      <c r="H44" s="10">
        <v>70320</v>
      </c>
      <c r="I44" s="10"/>
      <c r="J44" s="10"/>
      <c r="K44" s="10"/>
      <c r="L44" s="10"/>
      <c r="M44" s="11">
        <f>AVERAGE(C44:H44)</f>
        <v>41406.666666666664</v>
      </c>
      <c r="N44" s="7">
        <f>M44/$M$44</f>
        <v>1</v>
      </c>
      <c r="O44">
        <f>STDEV(C44:H44)</f>
        <v>26905.519631976385</v>
      </c>
    </row>
    <row r="45" spans="1:16" x14ac:dyDescent="0.4">
      <c r="A45" s="8">
        <f t="shared" si="34"/>
        <v>96</v>
      </c>
      <c r="B45" s="9">
        <v>4</v>
      </c>
      <c r="C45" s="10">
        <v>350200</v>
      </c>
      <c r="D45" s="10">
        <v>84690</v>
      </c>
      <c r="E45" s="10">
        <v>955100</v>
      </c>
      <c r="F45" s="10">
        <v>106900</v>
      </c>
      <c r="G45" s="10">
        <v>451000</v>
      </c>
      <c r="H45" s="10">
        <v>642100</v>
      </c>
      <c r="I45" s="10"/>
      <c r="J45" s="10"/>
      <c r="K45" s="10"/>
      <c r="L45" s="10"/>
      <c r="M45" s="11">
        <f>AVERAGE(C45:H45)</f>
        <v>431665</v>
      </c>
      <c r="N45" s="7">
        <f t="shared" ref="N45:N49" si="35">M45/$M$44</f>
        <v>10.425012075350185</v>
      </c>
      <c r="O45">
        <f t="shared" ref="O45:O49" si="36">STDEV(C45:H45)</f>
        <v>332006.45558482746</v>
      </c>
    </row>
    <row r="46" spans="1:16" x14ac:dyDescent="0.4">
      <c r="A46" s="8">
        <f t="shared" si="34"/>
        <v>192</v>
      </c>
      <c r="B46" s="9">
        <v>8</v>
      </c>
      <c r="C46" s="10">
        <v>650200</v>
      </c>
      <c r="D46" s="10">
        <v>256700</v>
      </c>
      <c r="E46" s="10">
        <v>3543000</v>
      </c>
      <c r="F46" s="10">
        <v>103700</v>
      </c>
      <c r="G46" s="10">
        <v>1375000</v>
      </c>
      <c r="H46" s="10">
        <v>390300</v>
      </c>
      <c r="I46" s="10"/>
      <c r="J46" s="10"/>
      <c r="K46" s="10"/>
      <c r="L46" s="10"/>
      <c r="M46" s="11">
        <f>AVERAGE(C46:H46)</f>
        <v>1053150</v>
      </c>
      <c r="N46" s="7">
        <f t="shared" si="35"/>
        <v>25.434310094992757</v>
      </c>
      <c r="O46">
        <f t="shared" si="36"/>
        <v>1299266.4988369399</v>
      </c>
    </row>
    <row r="47" spans="1:16" x14ac:dyDescent="0.4">
      <c r="A47" s="8">
        <f t="shared" si="34"/>
        <v>264</v>
      </c>
      <c r="B47" s="9">
        <v>11</v>
      </c>
      <c r="C47" s="10">
        <v>2364000</v>
      </c>
      <c r="D47" s="10">
        <v>1015000</v>
      </c>
      <c r="E47" s="10">
        <v>5187000</v>
      </c>
      <c r="F47" s="10">
        <v>774900</v>
      </c>
      <c r="G47" s="10">
        <v>3347000</v>
      </c>
      <c r="H47" s="10">
        <v>1404000</v>
      </c>
      <c r="I47" s="10"/>
      <c r="J47" s="10"/>
      <c r="K47" s="10"/>
      <c r="L47" s="10"/>
      <c r="M47" s="11">
        <f t="shared" ref="M47:M49" si="37">AVERAGE(C47:H47)</f>
        <v>2348650</v>
      </c>
      <c r="N47" s="7">
        <f t="shared" si="35"/>
        <v>56.721542424730323</v>
      </c>
      <c r="O47">
        <f t="shared" si="36"/>
        <v>1685280.0405273896</v>
      </c>
    </row>
    <row r="48" spans="1:16" x14ac:dyDescent="0.4">
      <c r="A48" s="8">
        <f t="shared" si="34"/>
        <v>408</v>
      </c>
      <c r="B48" s="9">
        <v>17</v>
      </c>
      <c r="C48" s="10">
        <v>2409000</v>
      </c>
      <c r="D48" s="10">
        <v>1519000</v>
      </c>
      <c r="E48" s="10">
        <v>2637000</v>
      </c>
      <c r="F48" s="10">
        <v>1373000</v>
      </c>
      <c r="G48" s="10">
        <v>1706000</v>
      </c>
      <c r="H48" s="10">
        <v>2164000</v>
      </c>
      <c r="I48" s="10"/>
      <c r="J48" s="10"/>
      <c r="K48" s="10"/>
      <c r="L48" s="10"/>
      <c r="M48" s="11">
        <f t="shared" si="37"/>
        <v>1968000</v>
      </c>
      <c r="N48" s="7">
        <f t="shared" si="35"/>
        <v>47.528578328771538</v>
      </c>
      <c r="O48">
        <f t="shared" si="36"/>
        <v>510828.34690334089</v>
      </c>
    </row>
    <row r="49" spans="1:16" x14ac:dyDescent="0.4">
      <c r="A49" s="8">
        <f t="shared" si="34"/>
        <v>504</v>
      </c>
      <c r="B49" s="9">
        <v>21</v>
      </c>
      <c r="C49" s="10">
        <v>3825000</v>
      </c>
      <c r="D49" s="10">
        <v>3614000</v>
      </c>
      <c r="E49" s="10">
        <v>8317000</v>
      </c>
      <c r="F49" s="10">
        <v>5282000</v>
      </c>
      <c r="G49" s="10">
        <v>3623000</v>
      </c>
      <c r="H49" s="10">
        <v>4225000</v>
      </c>
      <c r="I49" s="10"/>
      <c r="J49" s="10"/>
      <c r="K49" s="10"/>
      <c r="L49" s="10"/>
      <c r="M49" s="11">
        <f t="shared" si="37"/>
        <v>4814333.333333333</v>
      </c>
      <c r="N49" s="7">
        <f t="shared" si="35"/>
        <v>116.26952181613267</v>
      </c>
      <c r="O49">
        <f t="shared" si="36"/>
        <v>1826119.127183839</v>
      </c>
    </row>
    <row r="50" spans="1:16" x14ac:dyDescent="0.4">
      <c r="A50" s="8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O50" s="7"/>
    </row>
    <row r="51" spans="1:16" x14ac:dyDescent="0.4">
      <c r="A51" s="8"/>
      <c r="C51" s="38" t="s">
        <v>16</v>
      </c>
      <c r="D51" s="38"/>
      <c r="E51" s="38"/>
      <c r="F51" s="38"/>
      <c r="G51" s="38"/>
      <c r="H51" s="38"/>
      <c r="I51" s="38"/>
      <c r="J51" s="38"/>
      <c r="K51" s="38"/>
      <c r="L51" s="38"/>
      <c r="M51" s="38"/>
    </row>
    <row r="52" spans="1:16" x14ac:dyDescent="0.4">
      <c r="A52" s="8">
        <f>B52*24</f>
        <v>0</v>
      </c>
      <c r="B52" s="9">
        <v>0</v>
      </c>
      <c r="C52" s="10">
        <f>C44/$C$44</f>
        <v>1</v>
      </c>
      <c r="D52" s="10">
        <f>D44/$D$44</f>
        <v>1</v>
      </c>
      <c r="E52" s="10">
        <f>E44/$E$44</f>
        <v>1</v>
      </c>
      <c r="F52" s="10">
        <f>F44/$F$44</f>
        <v>1</v>
      </c>
      <c r="G52" s="10">
        <f>G44/$G$44</f>
        <v>1</v>
      </c>
      <c r="H52" s="10">
        <f>H44/$H$44</f>
        <v>1</v>
      </c>
      <c r="I52" s="10"/>
      <c r="J52" s="10"/>
      <c r="K52" s="10"/>
      <c r="L52" s="10"/>
      <c r="M52" s="12">
        <f>AVERAGE(C52:H52)</f>
        <v>1</v>
      </c>
      <c r="N52">
        <f>STDEV(C52:H52)</f>
        <v>0</v>
      </c>
    </row>
    <row r="53" spans="1:16" x14ac:dyDescent="0.4">
      <c r="A53" s="8">
        <f t="shared" ref="A53:A57" si="38">B53*24</f>
        <v>96</v>
      </c>
      <c r="B53" s="9">
        <v>4</v>
      </c>
      <c r="C53" s="10">
        <f t="shared" ref="C53:C57" si="39">C45/$C$44</f>
        <v>8.052425845021844</v>
      </c>
      <c r="D53" s="10">
        <f t="shared" ref="D53:D57" si="40">D45/$D$44</f>
        <v>7.8928238583410995</v>
      </c>
      <c r="E53" s="10">
        <f t="shared" ref="E53:E57" si="41">E45/$E$44</f>
        <v>13.159272526866905</v>
      </c>
      <c r="F53" s="10">
        <f t="shared" ref="F53:F57" si="42">F45/$F$44</f>
        <v>8.8713692946058096</v>
      </c>
      <c r="G53" s="10">
        <f t="shared" ref="G53:G57" si="43">G45/$G$44</f>
        <v>11.484593837535014</v>
      </c>
      <c r="H53" s="10">
        <f t="shared" ref="H53:H57" si="44">H45/$H$44</f>
        <v>9.1311149032992045</v>
      </c>
      <c r="I53" s="10"/>
      <c r="J53" s="10"/>
      <c r="K53" s="10"/>
      <c r="L53" s="10"/>
      <c r="M53" s="12">
        <f>AVERAGE(C53:H53)</f>
        <v>9.7652667109449798</v>
      </c>
      <c r="N53">
        <f>STDEV(C53:H53)</f>
        <v>2.10316087929868</v>
      </c>
    </row>
    <row r="54" spans="1:16" x14ac:dyDescent="0.4">
      <c r="A54" s="8">
        <f t="shared" si="38"/>
        <v>192</v>
      </c>
      <c r="B54" s="9">
        <v>8</v>
      </c>
      <c r="C54" s="10">
        <f t="shared" si="39"/>
        <v>14.950563347896068</v>
      </c>
      <c r="D54" s="10">
        <f t="shared" si="40"/>
        <v>23.923578751164957</v>
      </c>
      <c r="E54" s="10">
        <f t="shared" si="41"/>
        <v>48.81510057867181</v>
      </c>
      <c r="F54" s="10">
        <f t="shared" si="42"/>
        <v>8.605809128630705</v>
      </c>
      <c r="G54" s="10">
        <f t="shared" si="43"/>
        <v>35.0140056022409</v>
      </c>
      <c r="H54" s="10">
        <f t="shared" si="44"/>
        <v>5.5503412969283277</v>
      </c>
      <c r="I54" s="10"/>
      <c r="J54" s="10"/>
      <c r="K54" s="10"/>
      <c r="L54" s="10"/>
      <c r="M54" s="12">
        <f t="shared" ref="M54:M57" si="45">AVERAGE(C54:H54)</f>
        <v>22.809899784255464</v>
      </c>
      <c r="N54">
        <f>STDEV(C54:H54)</f>
        <v>16.660544215399408</v>
      </c>
    </row>
    <row r="55" spans="1:16" x14ac:dyDescent="0.4">
      <c r="A55" s="8">
        <f t="shared" si="38"/>
        <v>264</v>
      </c>
      <c r="B55" s="9">
        <v>11</v>
      </c>
      <c r="C55" s="10">
        <f t="shared" si="39"/>
        <v>54.357323522648883</v>
      </c>
      <c r="D55" s="10">
        <f t="shared" si="40"/>
        <v>94.594594594594597</v>
      </c>
      <c r="E55" s="10">
        <f t="shared" si="41"/>
        <v>71.465968586387433</v>
      </c>
      <c r="F55" s="10">
        <f t="shared" si="42"/>
        <v>64.30705394190872</v>
      </c>
      <c r="G55" s="10">
        <f t="shared" si="43"/>
        <v>85.230455818691112</v>
      </c>
      <c r="H55" s="10">
        <f t="shared" si="44"/>
        <v>19.965870307167236</v>
      </c>
      <c r="I55" s="10"/>
      <c r="J55" s="10"/>
      <c r="K55" s="10"/>
      <c r="L55" s="10"/>
      <c r="M55" s="12">
        <f t="shared" si="45"/>
        <v>64.986877795232985</v>
      </c>
      <c r="N55">
        <f t="shared" ref="N55:N57" si="46">STDEV(C55:H55)</f>
        <v>26.33909133773944</v>
      </c>
    </row>
    <row r="56" spans="1:16" x14ac:dyDescent="0.4">
      <c r="A56" s="8">
        <f t="shared" si="38"/>
        <v>408</v>
      </c>
      <c r="B56" s="9">
        <v>17</v>
      </c>
      <c r="C56" s="10">
        <f t="shared" si="39"/>
        <v>55.392044148080018</v>
      </c>
      <c r="D56" s="10">
        <f t="shared" si="40"/>
        <v>141.56570363466915</v>
      </c>
      <c r="E56" s="10">
        <f t="shared" si="41"/>
        <v>36.332322953981816</v>
      </c>
      <c r="F56" s="10">
        <f t="shared" si="42"/>
        <v>113.94190871369294</v>
      </c>
      <c r="G56" s="10">
        <f t="shared" si="43"/>
        <v>43.442831678125799</v>
      </c>
      <c r="H56" s="10">
        <f t="shared" si="44"/>
        <v>30.773606370875996</v>
      </c>
      <c r="I56" s="10"/>
      <c r="J56" s="10"/>
      <c r="K56" s="10"/>
      <c r="L56" s="10"/>
      <c r="M56" s="12">
        <f t="shared" si="45"/>
        <v>70.241402916570948</v>
      </c>
      <c r="N56">
        <f t="shared" si="46"/>
        <v>46.1369475023847</v>
      </c>
    </row>
    <row r="57" spans="1:16" x14ac:dyDescent="0.4">
      <c r="A57" s="8">
        <f t="shared" si="38"/>
        <v>504</v>
      </c>
      <c r="B57" s="9">
        <v>21</v>
      </c>
      <c r="C57" s="10">
        <f t="shared" si="39"/>
        <v>87.951253161646349</v>
      </c>
      <c r="D57" s="10">
        <f t="shared" si="40"/>
        <v>336.81267474370924</v>
      </c>
      <c r="E57" s="10">
        <f t="shared" si="41"/>
        <v>114.59079636263434</v>
      </c>
      <c r="F57" s="10">
        <f t="shared" si="42"/>
        <v>438.34024896265561</v>
      </c>
      <c r="G57" s="10">
        <f t="shared" si="43"/>
        <v>92.258721670486381</v>
      </c>
      <c r="H57" s="10">
        <f t="shared" si="44"/>
        <v>60.082480091012513</v>
      </c>
      <c r="I57" s="10"/>
      <c r="J57" s="10"/>
      <c r="K57" s="10"/>
      <c r="L57" s="10"/>
      <c r="M57" s="12">
        <f t="shared" si="45"/>
        <v>188.33936249869075</v>
      </c>
      <c r="N57">
        <f t="shared" si="46"/>
        <v>158.5829174987401</v>
      </c>
    </row>
    <row r="59" spans="1:16" x14ac:dyDescent="0.4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</row>
    <row r="61" spans="1:16" x14ac:dyDescent="0.4">
      <c r="A61" s="39" t="s">
        <v>22</v>
      </c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</row>
    <row r="62" spans="1:16" x14ac:dyDescent="0.4">
      <c r="C62" s="38" t="s">
        <v>4</v>
      </c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4"/>
      <c r="O62" s="4"/>
    </row>
    <row r="63" spans="1:16" x14ac:dyDescent="0.4">
      <c r="B63" s="5" t="s">
        <v>5</v>
      </c>
      <c r="C63" s="6" t="s">
        <v>6</v>
      </c>
      <c r="D63" s="6" t="s">
        <v>7</v>
      </c>
      <c r="E63" s="6" t="s">
        <v>8</v>
      </c>
      <c r="F63" s="6" t="s">
        <v>9</v>
      </c>
      <c r="G63" s="6" t="s">
        <v>10</v>
      </c>
      <c r="H63" s="6" t="s">
        <v>11</v>
      </c>
      <c r="I63" s="6" t="s">
        <v>12</v>
      </c>
      <c r="J63" s="6" t="s">
        <v>13</v>
      </c>
      <c r="K63" s="6" t="s">
        <v>17</v>
      </c>
      <c r="L63" s="6"/>
      <c r="M63" s="13" t="s">
        <v>15</v>
      </c>
      <c r="N63" s="7"/>
      <c r="O63" s="6" t="s">
        <v>20</v>
      </c>
    </row>
    <row r="64" spans="1:16" x14ac:dyDescent="0.4">
      <c r="A64" s="8">
        <f t="shared" ref="A64:A69" si="47">B64*24</f>
        <v>0</v>
      </c>
      <c r="B64" s="9">
        <f>0*24</f>
        <v>0</v>
      </c>
      <c r="C64" s="17">
        <v>85010</v>
      </c>
      <c r="D64" s="10">
        <v>24020</v>
      </c>
      <c r="E64" s="10">
        <v>46930</v>
      </c>
      <c r="F64" s="10">
        <v>35090</v>
      </c>
      <c r="G64" s="10">
        <v>18840</v>
      </c>
      <c r="H64" s="10">
        <v>38020</v>
      </c>
      <c r="I64" s="10">
        <v>25910</v>
      </c>
      <c r="J64" s="10">
        <v>59870</v>
      </c>
      <c r="K64" s="10">
        <v>36080</v>
      </c>
      <c r="L64" s="10"/>
      <c r="M64" s="11">
        <f>AVERAGE(C64:K64)</f>
        <v>41085.555555555555</v>
      </c>
      <c r="N64" s="7">
        <f>M64/$M$64</f>
        <v>1</v>
      </c>
      <c r="O64">
        <f>STDEV(C64:K64)</f>
        <v>20625.121279104704</v>
      </c>
    </row>
    <row r="65" spans="1:15" x14ac:dyDescent="0.4">
      <c r="A65" s="8">
        <f t="shared" si="47"/>
        <v>96</v>
      </c>
      <c r="B65" s="9">
        <v>4</v>
      </c>
      <c r="C65" s="10">
        <v>189900</v>
      </c>
      <c r="D65" s="10">
        <v>21020</v>
      </c>
      <c r="E65" s="10">
        <v>45610</v>
      </c>
      <c r="F65" s="10">
        <v>75130</v>
      </c>
      <c r="G65" s="10">
        <v>78820</v>
      </c>
      <c r="H65" s="10">
        <v>151000</v>
      </c>
      <c r="I65" s="10">
        <v>39200</v>
      </c>
      <c r="J65" s="10">
        <v>125300</v>
      </c>
      <c r="K65" s="10">
        <v>257200</v>
      </c>
      <c r="L65" s="10"/>
      <c r="M65" s="11">
        <f>AVERAGE(C65:K65)</f>
        <v>109242.22222222222</v>
      </c>
      <c r="N65" s="7">
        <f t="shared" ref="N65:N68" si="48">M65/$M$64</f>
        <v>2.6588960705303295</v>
      </c>
      <c r="O65">
        <f>STDEV(C65:K65)</f>
        <v>78442.68110821076</v>
      </c>
    </row>
    <row r="66" spans="1:15" x14ac:dyDescent="0.4">
      <c r="A66" s="8">
        <f t="shared" si="47"/>
        <v>192</v>
      </c>
      <c r="B66" s="9">
        <v>8</v>
      </c>
      <c r="C66" s="10">
        <v>221200</v>
      </c>
      <c r="D66" s="10">
        <v>40120</v>
      </c>
      <c r="E66" s="10">
        <v>88340</v>
      </c>
      <c r="F66" s="10">
        <v>526900</v>
      </c>
      <c r="G66" s="10">
        <v>308600</v>
      </c>
      <c r="H66" s="10">
        <v>449400</v>
      </c>
      <c r="I66" s="10">
        <v>403400</v>
      </c>
      <c r="J66" s="10">
        <v>952700</v>
      </c>
      <c r="K66" s="10">
        <v>371000</v>
      </c>
      <c r="L66" s="10"/>
      <c r="M66" s="11">
        <f>AVERAGE(C66:K66)</f>
        <v>373517.77777777775</v>
      </c>
      <c r="N66" s="7">
        <f>M66/$M$64</f>
        <v>9.0912188657814319</v>
      </c>
      <c r="O66">
        <f>STDEV(C66:K66)</f>
        <v>270539.04920444381</v>
      </c>
    </row>
    <row r="67" spans="1:15" x14ac:dyDescent="0.4">
      <c r="A67" s="8">
        <f t="shared" si="47"/>
        <v>264</v>
      </c>
      <c r="B67" s="9">
        <v>11</v>
      </c>
      <c r="C67" s="10">
        <v>1303000</v>
      </c>
      <c r="D67" s="10">
        <v>114100</v>
      </c>
      <c r="E67" s="10">
        <v>303200</v>
      </c>
      <c r="F67" s="10">
        <v>1207000</v>
      </c>
      <c r="G67" s="10">
        <v>1460000</v>
      </c>
      <c r="H67" s="10">
        <v>1839000</v>
      </c>
      <c r="I67" s="10">
        <v>291000</v>
      </c>
      <c r="J67" s="10">
        <v>2120000</v>
      </c>
      <c r="K67" s="10">
        <v>1898000</v>
      </c>
      <c r="L67" s="10"/>
      <c r="M67" s="11">
        <f>AVERAGE(C67:K67)</f>
        <v>1170588.888888889</v>
      </c>
      <c r="N67" s="7">
        <f t="shared" si="48"/>
        <v>28.491494712929661</v>
      </c>
      <c r="O67">
        <f>STDEV(C67:K67)</f>
        <v>760107.55233132048</v>
      </c>
    </row>
    <row r="68" spans="1:15" x14ac:dyDescent="0.4">
      <c r="A68" s="8">
        <f t="shared" si="47"/>
        <v>408</v>
      </c>
      <c r="B68" s="9">
        <v>17</v>
      </c>
      <c r="C68" s="10">
        <v>1947000</v>
      </c>
      <c r="D68" s="10">
        <v>65830</v>
      </c>
      <c r="E68" s="10">
        <v>139400</v>
      </c>
      <c r="F68" s="10">
        <v>2366000</v>
      </c>
      <c r="G68" s="10">
        <v>1979000</v>
      </c>
      <c r="H68" s="10">
        <v>1813000</v>
      </c>
      <c r="I68" s="10">
        <v>1086000</v>
      </c>
      <c r="J68" s="10"/>
      <c r="K68" s="10"/>
      <c r="L68" s="10"/>
      <c r="M68" s="11">
        <f>AVERAGE(C68:I68)</f>
        <v>1342318.5714285714</v>
      </c>
      <c r="N68" s="7">
        <f t="shared" si="48"/>
        <v>32.671301465389682</v>
      </c>
      <c r="O68">
        <f>STDEV(C68:I68)</f>
        <v>929390.74294989218</v>
      </c>
    </row>
    <row r="69" spans="1:15" x14ac:dyDescent="0.4">
      <c r="A69" s="8">
        <f t="shared" si="47"/>
        <v>504</v>
      </c>
      <c r="B69" s="9">
        <v>21</v>
      </c>
      <c r="C69" s="10">
        <v>3206000</v>
      </c>
      <c r="D69" s="10">
        <v>2195000</v>
      </c>
      <c r="E69" s="10">
        <v>2364000</v>
      </c>
      <c r="F69" s="10">
        <v>5449000</v>
      </c>
      <c r="G69" s="10">
        <v>2411000</v>
      </c>
      <c r="H69" s="10">
        <v>3687000</v>
      </c>
      <c r="I69" s="10">
        <v>2868000</v>
      </c>
      <c r="J69" s="10"/>
      <c r="K69" s="10"/>
      <c r="L69" s="10"/>
      <c r="M69" s="11">
        <f>AVERAGE(C69:I69)</f>
        <v>3168571.4285714286</v>
      </c>
      <c r="N69" s="7">
        <f>M69/$M$64</f>
        <v>77.1212993405167</v>
      </c>
      <c r="O69">
        <f>STDEV(C69:I69)</f>
        <v>1135044.6183803901</v>
      </c>
    </row>
    <row r="70" spans="1:15" x14ac:dyDescent="0.4">
      <c r="A70" s="8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O70" s="7"/>
    </row>
    <row r="71" spans="1:15" x14ac:dyDescent="0.4">
      <c r="A71" s="8"/>
      <c r="C71" s="38" t="s">
        <v>16</v>
      </c>
      <c r="D71" s="38"/>
      <c r="E71" s="38"/>
      <c r="F71" s="38"/>
      <c r="G71" s="38"/>
      <c r="H71" s="38"/>
      <c r="I71" s="38"/>
      <c r="J71" s="38"/>
      <c r="K71" s="38"/>
      <c r="L71" s="38"/>
      <c r="M71" s="38"/>
    </row>
    <row r="72" spans="1:15" x14ac:dyDescent="0.4">
      <c r="A72" s="8">
        <f>B72*24</f>
        <v>0</v>
      </c>
      <c r="B72" s="9">
        <v>0</v>
      </c>
      <c r="C72" s="10">
        <f>C64/$C$64</f>
        <v>1</v>
      </c>
      <c r="D72" s="10">
        <f>D64/$D$64</f>
        <v>1</v>
      </c>
      <c r="E72" s="10">
        <f>E64/$E$64</f>
        <v>1</v>
      </c>
      <c r="F72" s="10">
        <f>F64/$F$64</f>
        <v>1</v>
      </c>
      <c r="G72" s="10">
        <f>G64/$G$64</f>
        <v>1</v>
      </c>
      <c r="H72" s="10">
        <f>H64/$H$64</f>
        <v>1</v>
      </c>
      <c r="I72" s="10">
        <f>I64/$I$64</f>
        <v>1</v>
      </c>
      <c r="J72" s="10">
        <f>J64/$J$64</f>
        <v>1</v>
      </c>
      <c r="K72" s="10">
        <f>K64/$K$64</f>
        <v>1</v>
      </c>
      <c r="L72" s="10"/>
      <c r="M72" s="12">
        <f>AVERAGE(C72:H72)</f>
        <v>1</v>
      </c>
      <c r="N72">
        <f>STDEV(C72:K72)</f>
        <v>0</v>
      </c>
    </row>
    <row r="73" spans="1:15" x14ac:dyDescent="0.4">
      <c r="A73" s="8">
        <f t="shared" ref="A73:A77" si="49">B73*24</f>
        <v>96</v>
      </c>
      <c r="B73" s="9">
        <v>4</v>
      </c>
      <c r="C73" s="10">
        <f t="shared" ref="C73:C77" si="50">C65/$C$44</f>
        <v>4.3665210393193838</v>
      </c>
      <c r="D73" s="10">
        <f t="shared" ref="D73:D77" si="51">D65/$D$44</f>
        <v>1.9589934762348555</v>
      </c>
      <c r="E73" s="10">
        <f t="shared" ref="E73:E77" si="52">E65/$E$44</f>
        <v>0.62841003031138054</v>
      </c>
      <c r="F73" s="10">
        <f t="shared" ref="F73:F77" si="53">F65/$F$44</f>
        <v>6.2348547717842324</v>
      </c>
      <c r="G73" s="10">
        <f t="shared" ref="G73:G77" si="54">G65/$G$44</f>
        <v>2.0071301247771838</v>
      </c>
      <c r="H73" s="10">
        <f t="shared" ref="H73:H77" si="55">H65/$H$44</f>
        <v>2.1473265073947667</v>
      </c>
      <c r="I73" s="10">
        <f t="shared" ref="I73:I76" si="56">I65/$I$64</f>
        <v>1.5129293708992666</v>
      </c>
      <c r="J73" s="10">
        <f t="shared" ref="J73:J75" si="57">J65/$J$64</f>
        <v>2.0928678804075496</v>
      </c>
      <c r="K73" s="10">
        <f t="shared" ref="K73:K75" si="58">K65/$K$64</f>
        <v>7.1286031042128606</v>
      </c>
      <c r="L73" s="10"/>
      <c r="M73" s="12">
        <f>AVERAGE(C73:K73)</f>
        <v>3.1197373672601643</v>
      </c>
      <c r="N73">
        <f t="shared" ref="N73:N75" si="59">STDEV(C73:K73)</f>
        <v>2.2556384734367461</v>
      </c>
    </row>
    <row r="74" spans="1:15" x14ac:dyDescent="0.4">
      <c r="A74" s="8">
        <f t="shared" si="49"/>
        <v>192</v>
      </c>
      <c r="B74" s="9">
        <v>8</v>
      </c>
      <c r="C74" s="10">
        <f t="shared" si="50"/>
        <v>5.0862267187859276</v>
      </c>
      <c r="D74" s="10">
        <f t="shared" si="51"/>
        <v>3.7390493942218082</v>
      </c>
      <c r="E74" s="10">
        <f t="shared" si="52"/>
        <v>1.2171397079085147</v>
      </c>
      <c r="F74" s="10">
        <f t="shared" si="53"/>
        <v>43.726141078838175</v>
      </c>
      <c r="G74" s="10">
        <f t="shared" si="54"/>
        <v>7.8584160937102112</v>
      </c>
      <c r="H74" s="10">
        <f t="shared" si="55"/>
        <v>6.3907849829351537</v>
      </c>
      <c r="I74" s="10">
        <f t="shared" si="56"/>
        <v>15.569278270937861</v>
      </c>
      <c r="J74" s="10">
        <f t="shared" si="57"/>
        <v>15.912811090696509</v>
      </c>
      <c r="K74" s="10">
        <f t="shared" si="58"/>
        <v>10.282705099778271</v>
      </c>
      <c r="L74" s="10"/>
      <c r="M74" s="12">
        <f>AVERAGE(C74:K74)</f>
        <v>12.198061381979159</v>
      </c>
      <c r="N74">
        <f t="shared" si="59"/>
        <v>12.836099315361825</v>
      </c>
    </row>
    <row r="75" spans="1:15" x14ac:dyDescent="0.4">
      <c r="A75" s="8">
        <f t="shared" si="49"/>
        <v>264</v>
      </c>
      <c r="B75" s="9">
        <v>11</v>
      </c>
      <c r="C75" s="10">
        <f t="shared" si="50"/>
        <v>29.960910554150381</v>
      </c>
      <c r="D75" s="10">
        <f t="shared" si="51"/>
        <v>10.633737185461323</v>
      </c>
      <c r="E75" s="10">
        <f t="shared" si="52"/>
        <v>4.1774593551942685</v>
      </c>
      <c r="F75" s="10">
        <f t="shared" si="53"/>
        <v>100.16597510373444</v>
      </c>
      <c r="G75" s="10">
        <f t="shared" si="54"/>
        <v>37.17850776674306</v>
      </c>
      <c r="H75" s="10">
        <f t="shared" si="55"/>
        <v>26.151877133105803</v>
      </c>
      <c r="I75" s="10">
        <f t="shared" si="56"/>
        <v>11.231184870706292</v>
      </c>
      <c r="J75" s="10">
        <f t="shared" si="57"/>
        <v>35.410055119425422</v>
      </c>
      <c r="K75" s="10">
        <f t="shared" si="58"/>
        <v>52.605321507760529</v>
      </c>
      <c r="L75" s="10"/>
      <c r="M75" s="12">
        <f>AVERAGE(C75:K75)</f>
        <v>34.168336510697948</v>
      </c>
      <c r="N75">
        <f t="shared" si="59"/>
        <v>29.085268541774887</v>
      </c>
    </row>
    <row r="76" spans="1:15" x14ac:dyDescent="0.4">
      <c r="A76" s="8">
        <f t="shared" si="49"/>
        <v>408</v>
      </c>
      <c r="B76" s="9">
        <v>17</v>
      </c>
      <c r="C76" s="10">
        <f t="shared" si="50"/>
        <v>44.768912393653714</v>
      </c>
      <c r="D76" s="10">
        <f t="shared" si="51"/>
        <v>6.1351351351351351</v>
      </c>
      <c r="E76" s="10">
        <f t="shared" si="52"/>
        <v>1.9206392945715074</v>
      </c>
      <c r="F76" s="10">
        <f t="shared" si="53"/>
        <v>196.34854771784234</v>
      </c>
      <c r="G76" s="10">
        <f t="shared" si="54"/>
        <v>50.394703335879804</v>
      </c>
      <c r="H76" s="10">
        <f t="shared" si="55"/>
        <v>25.782138794084187</v>
      </c>
      <c r="I76" s="10">
        <f t="shared" si="56"/>
        <v>41.914318795831726</v>
      </c>
      <c r="J76" s="10"/>
      <c r="K76" s="10"/>
      <c r="L76" s="10"/>
      <c r="M76" s="12">
        <f>AVERAGE(C76:I76)</f>
        <v>52.466342209571202</v>
      </c>
      <c r="N76">
        <f>STDEV(C76:I76)</f>
        <v>66.194752961126284</v>
      </c>
    </row>
    <row r="77" spans="1:15" x14ac:dyDescent="0.4">
      <c r="A77" s="8">
        <f t="shared" si="49"/>
        <v>504</v>
      </c>
      <c r="B77" s="9">
        <v>21</v>
      </c>
      <c r="C77" s="10">
        <f t="shared" si="50"/>
        <v>73.718096114049203</v>
      </c>
      <c r="D77" s="10">
        <f t="shared" si="51"/>
        <v>204.56663560111835</v>
      </c>
      <c r="E77" s="10">
        <f t="shared" si="52"/>
        <v>32.570956186277215</v>
      </c>
      <c r="F77" s="10">
        <f t="shared" si="53"/>
        <v>452.19917012448133</v>
      </c>
      <c r="G77" s="10">
        <f t="shared" si="54"/>
        <v>61.395467277820217</v>
      </c>
      <c r="H77" s="10">
        <f t="shared" si="55"/>
        <v>52.431740614334473</v>
      </c>
      <c r="I77" s="10">
        <f>I69/$I$64</f>
        <v>110.69085295252798</v>
      </c>
      <c r="J77" s="10"/>
      <c r="K77" s="10"/>
      <c r="L77" s="10"/>
      <c r="M77" s="12">
        <f>AVERAGE(C77:I77)</f>
        <v>141.08184555294409</v>
      </c>
      <c r="N77">
        <f>STDEV(C77:I77)</f>
        <v>148.47512052253876</v>
      </c>
    </row>
  </sheetData>
  <mergeCells count="12">
    <mergeCell ref="C31:M31"/>
    <mergeCell ref="C2:M2"/>
    <mergeCell ref="C11:M11"/>
    <mergeCell ref="A1:O1"/>
    <mergeCell ref="A21:O21"/>
    <mergeCell ref="C22:M22"/>
    <mergeCell ref="C71:M71"/>
    <mergeCell ref="A41:O41"/>
    <mergeCell ref="C42:M42"/>
    <mergeCell ref="C51:M51"/>
    <mergeCell ref="A61:O61"/>
    <mergeCell ref="C62:M6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B05D8-5283-4D51-9FD1-8AB34454B18D}">
  <dimension ref="A2:U40"/>
  <sheetViews>
    <sheetView zoomScale="74" zoomScaleNormal="74" workbookViewId="0">
      <selection activeCell="K45" sqref="K45"/>
    </sheetView>
  </sheetViews>
  <sheetFormatPr defaultRowHeight="16" x14ac:dyDescent="0.4"/>
  <cols>
    <col min="14" max="15" width="9.5" bestFit="1" customWidth="1"/>
    <col min="16" max="16" width="10.25" bestFit="1" customWidth="1"/>
  </cols>
  <sheetData>
    <row r="2" spans="1:21" x14ac:dyDescent="0.4">
      <c r="A2" s="40" t="s">
        <v>18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21" s="18" customFormat="1" ht="14.5" x14ac:dyDescent="0.35">
      <c r="A3" s="20" t="s">
        <v>23</v>
      </c>
      <c r="B3" s="20" t="s">
        <v>24</v>
      </c>
      <c r="C3" s="20" t="s">
        <v>25</v>
      </c>
      <c r="D3" s="20" t="s">
        <v>26</v>
      </c>
      <c r="E3" s="20" t="s">
        <v>27</v>
      </c>
      <c r="F3" s="20" t="s">
        <v>28</v>
      </c>
      <c r="G3" s="20" t="s">
        <v>29</v>
      </c>
      <c r="H3" s="20" t="s">
        <v>30</v>
      </c>
      <c r="I3" s="20" t="s">
        <v>31</v>
      </c>
      <c r="J3" s="20" t="s">
        <v>32</v>
      </c>
      <c r="K3" s="20" t="s">
        <v>33</v>
      </c>
      <c r="L3" s="20" t="s">
        <v>34</v>
      </c>
      <c r="M3" s="20" t="s">
        <v>35</v>
      </c>
      <c r="N3" s="20" t="s">
        <v>37</v>
      </c>
      <c r="O3" s="20" t="s">
        <v>39</v>
      </c>
      <c r="P3" s="21" t="s">
        <v>40</v>
      </c>
      <c r="Q3" s="21"/>
      <c r="R3" s="21"/>
      <c r="S3" s="21"/>
      <c r="T3" s="21"/>
      <c r="U3" s="21"/>
    </row>
    <row r="4" spans="1:21" x14ac:dyDescent="0.4">
      <c r="A4" s="22">
        <f>B4*24</f>
        <v>0</v>
      </c>
      <c r="B4" s="22">
        <v>0</v>
      </c>
      <c r="C4" s="23">
        <v>86890</v>
      </c>
      <c r="D4" s="23">
        <v>54720</v>
      </c>
      <c r="E4" s="23">
        <v>53260</v>
      </c>
      <c r="F4" s="23">
        <v>27510</v>
      </c>
      <c r="G4" s="23">
        <v>133400</v>
      </c>
      <c r="H4" s="23">
        <v>60400</v>
      </c>
      <c r="I4" s="23">
        <v>252600</v>
      </c>
      <c r="J4" s="23">
        <v>42400</v>
      </c>
      <c r="K4" s="23">
        <v>42860</v>
      </c>
      <c r="L4" s="23">
        <v>8461</v>
      </c>
      <c r="M4" s="23">
        <v>30580</v>
      </c>
      <c r="N4" s="24">
        <f>AVERAGE(C4:M4)</f>
        <v>72098.272727272721</v>
      </c>
      <c r="O4" s="24">
        <f>_xlfn.STDEV.P(C4:M4)</f>
        <v>65261.538504823264</v>
      </c>
      <c r="P4" s="8">
        <f>N4/$N$4</f>
        <v>1</v>
      </c>
      <c r="Q4" s="8"/>
      <c r="R4" s="8"/>
      <c r="S4" s="8"/>
      <c r="T4" s="8"/>
      <c r="U4" s="8"/>
    </row>
    <row r="5" spans="1:21" x14ac:dyDescent="0.4">
      <c r="A5" s="22">
        <f t="shared" ref="A5:A9" si="0">B5*24</f>
        <v>96</v>
      </c>
      <c r="B5" s="22">
        <v>4</v>
      </c>
      <c r="C5" s="23">
        <v>443200</v>
      </c>
      <c r="D5" s="23">
        <v>549200</v>
      </c>
      <c r="E5" s="23">
        <v>436300</v>
      </c>
      <c r="F5" s="23">
        <v>162100</v>
      </c>
      <c r="G5" s="23">
        <v>683000</v>
      </c>
      <c r="H5" s="23">
        <v>252400</v>
      </c>
      <c r="I5" s="23">
        <v>1772000</v>
      </c>
      <c r="J5" s="23">
        <v>249600</v>
      </c>
      <c r="K5" s="23">
        <v>207400</v>
      </c>
      <c r="L5" s="23">
        <v>30840</v>
      </c>
      <c r="M5" s="23">
        <v>291400</v>
      </c>
      <c r="N5" s="24">
        <f t="shared" ref="N5:N9" si="1">AVERAGE(C5:M5)</f>
        <v>461585.45454545453</v>
      </c>
      <c r="O5" s="24">
        <f t="shared" ref="O5:O9" si="2">_xlfn.STDEV.P(C5:M5)</f>
        <v>450491.37568908901</v>
      </c>
      <c r="P5" s="8">
        <f t="shared" ref="P5:P9" si="3">N5/$N$4</f>
        <v>6.4021707744858345</v>
      </c>
      <c r="Q5" s="8"/>
      <c r="R5" s="8"/>
      <c r="S5" s="8"/>
      <c r="T5" s="8"/>
      <c r="U5" s="8"/>
    </row>
    <row r="6" spans="1:21" x14ac:dyDescent="0.4">
      <c r="A6" s="22">
        <f t="shared" si="0"/>
        <v>192</v>
      </c>
      <c r="B6" s="22">
        <v>8</v>
      </c>
      <c r="C6" s="23">
        <v>1366000</v>
      </c>
      <c r="D6" s="23">
        <v>684500</v>
      </c>
      <c r="E6" s="23">
        <v>1617000</v>
      </c>
      <c r="F6" s="23">
        <v>1329000</v>
      </c>
      <c r="G6" s="23">
        <v>2219000</v>
      </c>
      <c r="H6" s="23">
        <v>1829000</v>
      </c>
      <c r="I6" s="23">
        <v>3493000</v>
      </c>
      <c r="J6" s="23">
        <v>638400</v>
      </c>
      <c r="K6" s="23">
        <v>439000</v>
      </c>
      <c r="L6" s="23">
        <v>39070</v>
      </c>
      <c r="M6" s="23">
        <v>1344000</v>
      </c>
      <c r="N6" s="24">
        <f t="shared" si="1"/>
        <v>1363451.8181818181</v>
      </c>
      <c r="O6" s="24">
        <f t="shared" si="2"/>
        <v>911781.76263260585</v>
      </c>
      <c r="P6" s="8">
        <f t="shared" si="3"/>
        <v>18.911019177108013</v>
      </c>
      <c r="Q6" s="8"/>
      <c r="R6" s="8"/>
      <c r="S6" s="8"/>
      <c r="T6" s="8"/>
      <c r="U6" s="8"/>
    </row>
    <row r="7" spans="1:21" x14ac:dyDescent="0.4">
      <c r="A7" s="22">
        <f t="shared" si="0"/>
        <v>264</v>
      </c>
      <c r="B7" s="22">
        <v>11</v>
      </c>
      <c r="C7" s="23">
        <v>2281000</v>
      </c>
      <c r="D7" s="23">
        <v>3715000</v>
      </c>
      <c r="E7" s="23">
        <v>4101000</v>
      </c>
      <c r="F7" s="23">
        <v>1112000</v>
      </c>
      <c r="G7" s="23">
        <v>4192000</v>
      </c>
      <c r="H7" s="23">
        <v>3874000</v>
      </c>
      <c r="I7" s="23">
        <v>1296000</v>
      </c>
      <c r="J7" s="23">
        <v>2489000</v>
      </c>
      <c r="K7" s="23">
        <v>1514000</v>
      </c>
      <c r="L7" s="23">
        <v>211700</v>
      </c>
      <c r="M7" s="23">
        <v>2747000</v>
      </c>
      <c r="N7" s="24">
        <f t="shared" si="1"/>
        <v>2502972.7272727271</v>
      </c>
      <c r="O7" s="24">
        <f t="shared" si="2"/>
        <v>1296282.5408142449</v>
      </c>
      <c r="P7" s="8">
        <f t="shared" si="3"/>
        <v>34.716126095569052</v>
      </c>
      <c r="Q7" s="8"/>
      <c r="R7" s="8"/>
      <c r="S7" s="8"/>
      <c r="T7" s="8"/>
      <c r="U7" s="8"/>
    </row>
    <row r="8" spans="1:21" x14ac:dyDescent="0.4">
      <c r="A8" s="22">
        <f t="shared" si="0"/>
        <v>408</v>
      </c>
      <c r="B8" s="22">
        <v>17</v>
      </c>
      <c r="C8" s="23">
        <v>2582000</v>
      </c>
      <c r="D8" s="23">
        <v>1731000</v>
      </c>
      <c r="E8" s="23">
        <v>2764000</v>
      </c>
      <c r="F8" s="23">
        <v>2598000</v>
      </c>
      <c r="G8" s="23">
        <v>7072000</v>
      </c>
      <c r="H8" s="23">
        <v>4370000</v>
      </c>
      <c r="I8" s="23">
        <v>4697000</v>
      </c>
      <c r="J8" s="23">
        <v>2304000</v>
      </c>
      <c r="K8" s="23">
        <v>3433000</v>
      </c>
      <c r="L8" s="23">
        <v>1628000</v>
      </c>
      <c r="M8" s="23">
        <v>6075000</v>
      </c>
      <c r="N8" s="24">
        <f t="shared" si="1"/>
        <v>3568545.4545454546</v>
      </c>
      <c r="O8" s="24">
        <f t="shared" si="2"/>
        <v>1700120.5499309513</v>
      </c>
      <c r="P8" s="8">
        <f t="shared" si="3"/>
        <v>49.495574853009977</v>
      </c>
      <c r="Q8" s="8"/>
      <c r="R8" s="8"/>
      <c r="S8" s="8"/>
      <c r="T8" s="8"/>
      <c r="U8" s="8"/>
    </row>
    <row r="9" spans="1:21" x14ac:dyDescent="0.4">
      <c r="A9" s="22">
        <f t="shared" si="0"/>
        <v>504</v>
      </c>
      <c r="B9" s="22">
        <v>21</v>
      </c>
      <c r="C9" s="23">
        <v>5240000</v>
      </c>
      <c r="D9" s="23">
        <v>7554000</v>
      </c>
      <c r="E9" s="23">
        <v>4546000</v>
      </c>
      <c r="F9" s="23">
        <v>3052000</v>
      </c>
      <c r="G9" s="23">
        <v>10440000</v>
      </c>
      <c r="H9" s="23">
        <v>9303000</v>
      </c>
      <c r="I9" s="23">
        <v>14830000</v>
      </c>
      <c r="J9" s="23">
        <v>6697000</v>
      </c>
      <c r="K9" s="23">
        <v>4736000</v>
      </c>
      <c r="L9" s="23">
        <v>4498000</v>
      </c>
      <c r="M9" s="23">
        <v>5624000</v>
      </c>
      <c r="N9" s="24">
        <f t="shared" si="1"/>
        <v>6956363.6363636367</v>
      </c>
      <c r="O9" s="24">
        <f t="shared" si="2"/>
        <v>3258688.8683174201</v>
      </c>
      <c r="P9" s="8">
        <f t="shared" si="3"/>
        <v>96.4844700604352</v>
      </c>
      <c r="Q9" s="8"/>
      <c r="R9" s="8"/>
      <c r="S9" s="8"/>
      <c r="T9" s="8"/>
      <c r="U9" s="8"/>
    </row>
    <row r="10" spans="1:21" x14ac:dyDescent="0.4">
      <c r="A10" s="22"/>
      <c r="B10" s="22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4"/>
      <c r="O10" s="24"/>
      <c r="P10" s="8"/>
      <c r="Q10" s="8"/>
      <c r="R10" s="8"/>
      <c r="S10" s="8"/>
      <c r="T10" s="8"/>
      <c r="U10" s="8"/>
    </row>
    <row r="11" spans="1:21" x14ac:dyDescent="0.4">
      <c r="A11" s="22"/>
      <c r="B11" s="22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4"/>
      <c r="O11" s="24"/>
      <c r="P11" s="8"/>
      <c r="Q11" s="8"/>
      <c r="R11" s="8"/>
      <c r="S11" s="8"/>
      <c r="T11" s="8"/>
      <c r="U11" s="8"/>
    </row>
    <row r="12" spans="1:21" x14ac:dyDescent="0.4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8"/>
      <c r="Q12" s="8"/>
      <c r="R12" s="8"/>
      <c r="S12" s="8"/>
      <c r="T12" s="8"/>
      <c r="U12" s="8"/>
    </row>
    <row r="13" spans="1:21" x14ac:dyDescent="0.4">
      <c r="A13" s="40" t="s">
        <v>19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8"/>
      <c r="Q13" s="8"/>
      <c r="R13" s="8"/>
      <c r="S13" s="8"/>
      <c r="T13" s="8"/>
      <c r="U13" s="8"/>
    </row>
    <row r="14" spans="1:21" x14ac:dyDescent="0.4">
      <c r="A14" s="20" t="s">
        <v>23</v>
      </c>
      <c r="B14" s="20" t="s">
        <v>24</v>
      </c>
      <c r="C14" s="20" t="s">
        <v>25</v>
      </c>
      <c r="D14" s="20" t="s">
        <v>26</v>
      </c>
      <c r="E14" s="20" t="s">
        <v>27</v>
      </c>
      <c r="F14" s="20" t="s">
        <v>28</v>
      </c>
      <c r="G14" s="20" t="s">
        <v>29</v>
      </c>
      <c r="H14" s="20" t="s">
        <v>30</v>
      </c>
      <c r="I14" s="20" t="s">
        <v>31</v>
      </c>
      <c r="J14" s="20" t="s">
        <v>32</v>
      </c>
      <c r="K14" s="20" t="s">
        <v>33</v>
      </c>
      <c r="L14" s="20" t="s">
        <v>34</v>
      </c>
      <c r="M14" s="20" t="s">
        <v>35</v>
      </c>
      <c r="N14" s="20" t="s">
        <v>36</v>
      </c>
      <c r="O14" s="20" t="s">
        <v>37</v>
      </c>
      <c r="P14" s="20" t="s">
        <v>39</v>
      </c>
      <c r="Q14" s="20" t="s">
        <v>40</v>
      </c>
      <c r="R14" s="8"/>
      <c r="S14" s="8"/>
      <c r="T14" s="8"/>
      <c r="U14" s="8"/>
    </row>
    <row r="15" spans="1:21" x14ac:dyDescent="0.4">
      <c r="A15" s="22">
        <f>B15*24</f>
        <v>0</v>
      </c>
      <c r="B15" s="22">
        <v>0</v>
      </c>
      <c r="C15" s="1">
        <v>33530</v>
      </c>
      <c r="D15" s="1">
        <v>80230</v>
      </c>
      <c r="E15" s="1">
        <v>71000</v>
      </c>
      <c r="F15" s="1">
        <v>24830</v>
      </c>
      <c r="G15" s="1">
        <v>20920</v>
      </c>
      <c r="H15" s="1">
        <v>16730</v>
      </c>
      <c r="I15" s="1">
        <v>164500</v>
      </c>
      <c r="J15" s="1">
        <v>18200</v>
      </c>
      <c r="K15" s="1">
        <v>59140</v>
      </c>
      <c r="L15" s="1">
        <v>53140</v>
      </c>
      <c r="M15" s="1">
        <v>24710</v>
      </c>
      <c r="N15" s="1">
        <v>22870</v>
      </c>
      <c r="O15" s="24">
        <f>AVERAGE(C15:N15)</f>
        <v>49150</v>
      </c>
      <c r="P15" s="24">
        <f>_xlfn.STDEV.P(C15:N15)</f>
        <v>40614.059757675052</v>
      </c>
      <c r="Q15" s="8">
        <f>O15/$O$15</f>
        <v>1</v>
      </c>
      <c r="R15" s="8"/>
      <c r="S15" s="8"/>
      <c r="T15" s="8"/>
      <c r="U15" s="8"/>
    </row>
    <row r="16" spans="1:21" x14ac:dyDescent="0.4">
      <c r="A16" s="22">
        <f t="shared" ref="A16:A20" si="4">B16*24</f>
        <v>96</v>
      </c>
      <c r="B16" s="22">
        <v>4</v>
      </c>
      <c r="C16" s="1">
        <v>254000</v>
      </c>
      <c r="D16" s="1">
        <v>488700</v>
      </c>
      <c r="E16" s="1">
        <v>346700</v>
      </c>
      <c r="F16" s="1">
        <v>160500</v>
      </c>
      <c r="G16" s="1">
        <v>58770</v>
      </c>
      <c r="H16" s="1">
        <v>44210</v>
      </c>
      <c r="I16" s="1">
        <v>613400</v>
      </c>
      <c r="J16" s="1">
        <v>133500</v>
      </c>
      <c r="K16" s="1">
        <v>214800</v>
      </c>
      <c r="L16" s="1">
        <v>263300</v>
      </c>
      <c r="M16" s="1">
        <v>160600</v>
      </c>
      <c r="N16" s="1">
        <v>178900</v>
      </c>
      <c r="O16" s="24">
        <f>AVERAGE(C16:N16)</f>
        <v>243115</v>
      </c>
      <c r="P16" s="24">
        <f t="shared" ref="P16:P20" si="5">_xlfn.STDEV.P(C16:N16)</f>
        <v>161451.6796392448</v>
      </c>
      <c r="Q16" s="8">
        <f t="shared" ref="Q16:Q20" si="6">O16/$O$15</f>
        <v>4.9463886063072229</v>
      </c>
      <c r="R16" s="8"/>
      <c r="S16" s="8"/>
      <c r="T16" s="8"/>
      <c r="U16" s="8"/>
    </row>
    <row r="17" spans="1:21" x14ac:dyDescent="0.4">
      <c r="A17" s="22">
        <f t="shared" si="4"/>
        <v>192</v>
      </c>
      <c r="B17" s="22">
        <v>8</v>
      </c>
      <c r="C17" s="1">
        <v>656700</v>
      </c>
      <c r="D17" s="1">
        <v>1519000</v>
      </c>
      <c r="E17" s="1">
        <v>1716000</v>
      </c>
      <c r="F17" s="1">
        <v>414100</v>
      </c>
      <c r="G17" s="1">
        <v>295800</v>
      </c>
      <c r="H17" s="1">
        <v>100600</v>
      </c>
      <c r="I17" s="1">
        <v>2717000</v>
      </c>
      <c r="J17" s="1">
        <v>320300</v>
      </c>
      <c r="K17" s="1">
        <v>1448000</v>
      </c>
      <c r="L17" s="1">
        <v>763000</v>
      </c>
      <c r="M17" s="1">
        <v>488100</v>
      </c>
      <c r="N17" s="1">
        <v>352000</v>
      </c>
      <c r="O17" s="24">
        <f>AVERAGE(C17:N17)</f>
        <v>899216.66666666663</v>
      </c>
      <c r="P17" s="24">
        <f t="shared" si="5"/>
        <v>751386.55368295987</v>
      </c>
      <c r="Q17" s="8">
        <f t="shared" si="6"/>
        <v>18.295354357409291</v>
      </c>
      <c r="R17" s="8"/>
      <c r="S17" s="8"/>
      <c r="T17" s="8"/>
      <c r="U17" s="8"/>
    </row>
    <row r="18" spans="1:21" x14ac:dyDescent="0.4">
      <c r="A18" s="22">
        <f t="shared" si="4"/>
        <v>264</v>
      </c>
      <c r="B18" s="22">
        <v>11</v>
      </c>
      <c r="C18" s="1">
        <v>1506000</v>
      </c>
      <c r="D18" s="1">
        <v>2392000</v>
      </c>
      <c r="E18" s="1">
        <v>1793000</v>
      </c>
      <c r="F18" s="1">
        <v>1183000</v>
      </c>
      <c r="G18" s="1">
        <v>432300</v>
      </c>
      <c r="H18" s="1">
        <v>281900</v>
      </c>
      <c r="I18" s="1">
        <v>2994000</v>
      </c>
      <c r="J18" s="1">
        <v>326100</v>
      </c>
      <c r="K18" s="1">
        <v>1524000</v>
      </c>
      <c r="L18" s="1">
        <v>995966.66669999994</v>
      </c>
      <c r="M18" s="1">
        <v>1563000</v>
      </c>
      <c r="N18" s="1">
        <v>569000</v>
      </c>
      <c r="O18" s="24">
        <f t="shared" ref="O18:O19" si="7">AVERAGE(C18:N18)</f>
        <v>1296688.8888916667</v>
      </c>
      <c r="P18" s="24">
        <f t="shared" si="5"/>
        <v>808558.22385054873</v>
      </c>
      <c r="Q18" s="8">
        <f t="shared" si="6"/>
        <v>26.38227647795863</v>
      </c>
      <c r="R18" s="8"/>
      <c r="S18" s="8"/>
      <c r="T18" s="8"/>
      <c r="U18" s="8"/>
    </row>
    <row r="19" spans="1:21" x14ac:dyDescent="0.4">
      <c r="A19" s="22">
        <f t="shared" si="4"/>
        <v>408</v>
      </c>
      <c r="B19" s="22">
        <v>17</v>
      </c>
      <c r="C19" s="1">
        <v>2000000</v>
      </c>
      <c r="D19" s="1">
        <v>4385000</v>
      </c>
      <c r="E19" s="1">
        <v>3965000</v>
      </c>
      <c r="F19" s="1">
        <v>2661000</v>
      </c>
      <c r="G19" s="1">
        <v>1782000</v>
      </c>
      <c r="H19" s="1">
        <v>2573000</v>
      </c>
      <c r="I19" s="1">
        <v>1806000</v>
      </c>
      <c r="J19" s="1">
        <v>421100</v>
      </c>
      <c r="K19" s="1">
        <v>2109000</v>
      </c>
      <c r="L19" s="1">
        <v>1438000</v>
      </c>
      <c r="M19" s="1">
        <v>1674000</v>
      </c>
      <c r="N19" s="1">
        <v>2087000</v>
      </c>
      <c r="O19" s="24">
        <f t="shared" si="7"/>
        <v>2241758.3333333335</v>
      </c>
      <c r="P19" s="24">
        <f t="shared" si="5"/>
        <v>1026035.6600839412</v>
      </c>
      <c r="Q19" s="8">
        <f t="shared" si="6"/>
        <v>45.61054594777891</v>
      </c>
      <c r="R19" s="8"/>
      <c r="S19" s="8"/>
      <c r="T19" s="8"/>
      <c r="U19" s="8"/>
    </row>
    <row r="20" spans="1:21" x14ac:dyDescent="0.4">
      <c r="A20" s="22">
        <f t="shared" si="4"/>
        <v>504</v>
      </c>
      <c r="B20" s="22">
        <v>21</v>
      </c>
      <c r="C20" s="1">
        <v>3503000</v>
      </c>
      <c r="D20" s="1">
        <v>6489000</v>
      </c>
      <c r="E20" s="1">
        <v>6887000</v>
      </c>
      <c r="F20" s="1">
        <v>4472000</v>
      </c>
      <c r="G20" s="1">
        <v>4730000</v>
      </c>
      <c r="H20" s="1">
        <v>2621000</v>
      </c>
      <c r="I20" s="1">
        <v>5990000</v>
      </c>
      <c r="J20" s="1">
        <v>5329000</v>
      </c>
      <c r="K20" s="1">
        <v>6335000</v>
      </c>
      <c r="L20" s="1">
        <v>4116000</v>
      </c>
      <c r="M20" s="1">
        <v>2435000</v>
      </c>
      <c r="N20" s="1">
        <v>1859000</v>
      </c>
      <c r="O20" s="24">
        <f>AVERAGE(C20:N20)</f>
        <v>4563833.333333333</v>
      </c>
      <c r="P20" s="24">
        <f t="shared" si="5"/>
        <v>1629019.5329979591</v>
      </c>
      <c r="Q20" s="8">
        <f t="shared" si="6"/>
        <v>92.855205154289578</v>
      </c>
      <c r="R20" s="8"/>
      <c r="S20" s="8"/>
      <c r="T20" s="8"/>
      <c r="U20" s="8"/>
    </row>
    <row r="21" spans="1:21" x14ac:dyDescent="0.4">
      <c r="A21" s="22"/>
      <c r="B21" s="2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24"/>
      <c r="P21" s="24"/>
      <c r="Q21" s="8"/>
      <c r="R21" s="8"/>
      <c r="S21" s="8"/>
      <c r="T21" s="8"/>
      <c r="U21" s="8"/>
    </row>
    <row r="22" spans="1:21" x14ac:dyDescent="0.4">
      <c r="A22" s="22"/>
      <c r="B22" s="2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24"/>
      <c r="P22" s="24"/>
      <c r="Q22" s="8"/>
      <c r="R22" s="8"/>
      <c r="S22" s="8"/>
      <c r="T22" s="8"/>
      <c r="U22" s="8"/>
    </row>
    <row r="23" spans="1:21" x14ac:dyDescent="0.4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8"/>
      <c r="Q23" s="8"/>
      <c r="R23" s="8"/>
      <c r="S23" s="8"/>
      <c r="T23" s="8"/>
      <c r="U23" s="8"/>
    </row>
    <row r="24" spans="1:21" x14ac:dyDescent="0.4">
      <c r="A24" s="40" t="s">
        <v>21</v>
      </c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8"/>
      <c r="Q24" s="8"/>
      <c r="R24" s="8"/>
      <c r="S24" s="8"/>
      <c r="T24" s="8"/>
      <c r="U24" s="8"/>
    </row>
    <row r="25" spans="1:21" x14ac:dyDescent="0.4">
      <c r="A25" s="20" t="s">
        <v>23</v>
      </c>
      <c r="B25" s="20" t="s">
        <v>24</v>
      </c>
      <c r="C25" s="20" t="s">
        <v>25</v>
      </c>
      <c r="D25" s="20" t="s">
        <v>26</v>
      </c>
      <c r="E25" s="20" t="s">
        <v>27</v>
      </c>
      <c r="F25" s="20" t="s">
        <v>28</v>
      </c>
      <c r="G25" s="20" t="s">
        <v>29</v>
      </c>
      <c r="H25" s="20" t="s">
        <v>30</v>
      </c>
      <c r="I25" s="20" t="s">
        <v>37</v>
      </c>
      <c r="J25" s="20" t="s">
        <v>39</v>
      </c>
      <c r="K25" s="20"/>
      <c r="L25" s="20"/>
      <c r="M25" s="20"/>
      <c r="N25" s="20"/>
      <c r="O25" s="20"/>
      <c r="P25" s="8"/>
      <c r="Q25" s="8"/>
      <c r="R25" s="8"/>
      <c r="S25" s="8"/>
      <c r="T25" s="8"/>
      <c r="U25" s="8"/>
    </row>
    <row r="26" spans="1:21" x14ac:dyDescent="0.4">
      <c r="A26" s="22">
        <f>B26*24</f>
        <v>0</v>
      </c>
      <c r="B26" s="22">
        <v>0</v>
      </c>
      <c r="C26" s="1">
        <v>43490</v>
      </c>
      <c r="D26" s="1">
        <v>10730</v>
      </c>
      <c r="E26" s="1">
        <v>72580</v>
      </c>
      <c r="F26" s="1">
        <v>12050</v>
      </c>
      <c r="G26" s="1">
        <v>39270</v>
      </c>
      <c r="H26" s="1">
        <v>70320</v>
      </c>
      <c r="I26" s="25">
        <f>AVERAGE(C26:H26)</f>
        <v>41406.666666666664</v>
      </c>
      <c r="J26" s="25">
        <f>_xlfn.STDEV.P(C26:H26)</f>
        <v>24561.266706385934</v>
      </c>
      <c r="K26" s="23">
        <f>I26/$I$26</f>
        <v>1</v>
      </c>
      <c r="L26" s="23"/>
      <c r="M26" s="23"/>
      <c r="N26" s="24"/>
      <c r="O26" s="22"/>
      <c r="P26" s="8"/>
      <c r="Q26" s="8"/>
      <c r="R26" s="8"/>
      <c r="S26" s="8"/>
      <c r="T26" s="8"/>
      <c r="U26" s="8"/>
    </row>
    <row r="27" spans="1:21" x14ac:dyDescent="0.4">
      <c r="A27" s="22">
        <f t="shared" ref="A27:A31" si="8">B27*24</f>
        <v>96</v>
      </c>
      <c r="B27" s="22">
        <v>4</v>
      </c>
      <c r="C27" s="1">
        <v>350200</v>
      </c>
      <c r="D27" s="1">
        <v>84690</v>
      </c>
      <c r="E27" s="1">
        <v>955100</v>
      </c>
      <c r="F27" s="1">
        <v>106900</v>
      </c>
      <c r="G27" s="1">
        <v>451000</v>
      </c>
      <c r="H27" s="1">
        <v>642100</v>
      </c>
      <c r="I27" s="25">
        <f t="shared" ref="I27:I31" si="9">AVERAGE(C27:H27)</f>
        <v>431665</v>
      </c>
      <c r="J27" s="25">
        <f t="shared" ref="J27:J31" si="10">_xlfn.STDEV.P(C27:H27)</f>
        <v>303079.04160191171</v>
      </c>
      <c r="K27" s="23">
        <f t="shared" ref="K27:K31" si="11">I27/$I$26</f>
        <v>10.425012075350185</v>
      </c>
      <c r="L27" s="23"/>
      <c r="M27" s="23"/>
      <c r="N27" s="24"/>
      <c r="O27" s="22"/>
      <c r="P27" s="8"/>
      <c r="Q27" s="8"/>
      <c r="R27" s="8"/>
      <c r="S27" s="8"/>
      <c r="T27" s="8"/>
      <c r="U27" s="8"/>
    </row>
    <row r="28" spans="1:21" x14ac:dyDescent="0.4">
      <c r="A28" s="22">
        <f t="shared" si="8"/>
        <v>192</v>
      </c>
      <c r="B28" s="22">
        <v>8</v>
      </c>
      <c r="C28" s="1">
        <v>650200</v>
      </c>
      <c r="D28" s="1">
        <v>256700</v>
      </c>
      <c r="E28" s="1">
        <v>3543000</v>
      </c>
      <c r="F28" s="1">
        <v>103700</v>
      </c>
      <c r="G28" s="1">
        <v>1375000</v>
      </c>
      <c r="H28" s="1">
        <v>390300</v>
      </c>
      <c r="I28" s="25">
        <f t="shared" si="9"/>
        <v>1053150</v>
      </c>
      <c r="J28" s="25">
        <f t="shared" si="10"/>
        <v>1186062.6160395863</v>
      </c>
      <c r="K28" s="23">
        <f t="shared" si="11"/>
        <v>25.434310094992757</v>
      </c>
      <c r="L28" s="23"/>
      <c r="M28" s="23"/>
      <c r="N28" s="24"/>
      <c r="O28" s="22"/>
      <c r="P28" s="8"/>
      <c r="Q28" s="8"/>
      <c r="R28" s="8"/>
      <c r="S28" s="8"/>
      <c r="T28" s="8"/>
      <c r="U28" s="8"/>
    </row>
    <row r="29" spans="1:21" x14ac:dyDescent="0.4">
      <c r="A29" s="22">
        <f t="shared" si="8"/>
        <v>264</v>
      </c>
      <c r="B29" s="22">
        <v>11</v>
      </c>
      <c r="C29" s="1">
        <v>2364000</v>
      </c>
      <c r="D29" s="1">
        <v>1015000</v>
      </c>
      <c r="E29" s="1">
        <v>5187000</v>
      </c>
      <c r="F29" s="1">
        <v>774900</v>
      </c>
      <c r="G29" s="1">
        <v>3347000</v>
      </c>
      <c r="H29" s="1">
        <v>1404000</v>
      </c>
      <c r="I29" s="25">
        <f t="shared" si="9"/>
        <v>2348650</v>
      </c>
      <c r="J29" s="25">
        <f t="shared" si="10"/>
        <v>1538443.1565167864</v>
      </c>
      <c r="K29" s="23">
        <f t="shared" si="11"/>
        <v>56.721542424730323</v>
      </c>
      <c r="L29" s="23"/>
      <c r="M29" s="23"/>
      <c r="N29" s="24"/>
      <c r="O29" s="22"/>
      <c r="P29" s="8"/>
      <c r="Q29" s="8"/>
      <c r="R29" s="8"/>
      <c r="S29" s="8"/>
      <c r="T29" s="8"/>
      <c r="U29" s="8"/>
    </row>
    <row r="30" spans="1:21" x14ac:dyDescent="0.4">
      <c r="A30" s="22">
        <f t="shared" si="8"/>
        <v>408</v>
      </c>
      <c r="B30" s="22">
        <v>17</v>
      </c>
      <c r="C30" s="1">
        <v>2409000</v>
      </c>
      <c r="D30" s="1">
        <v>1519000</v>
      </c>
      <c r="E30" s="1">
        <v>2637000</v>
      </c>
      <c r="F30" s="1">
        <v>1373000</v>
      </c>
      <c r="G30" s="1">
        <v>1706000</v>
      </c>
      <c r="H30" s="1">
        <v>2164000</v>
      </c>
      <c r="I30" s="25">
        <f t="shared" si="9"/>
        <v>1968000</v>
      </c>
      <c r="J30" s="25">
        <f t="shared" si="10"/>
        <v>466320.34768672346</v>
      </c>
      <c r="K30" s="23">
        <f t="shared" si="11"/>
        <v>47.528578328771538</v>
      </c>
      <c r="L30" s="23"/>
      <c r="M30" s="23"/>
      <c r="N30" s="24"/>
      <c r="O30" s="22"/>
      <c r="P30" s="8"/>
      <c r="Q30" s="8"/>
      <c r="R30" s="8"/>
      <c r="S30" s="8"/>
      <c r="T30" s="8"/>
      <c r="U30" s="8"/>
    </row>
    <row r="31" spans="1:21" x14ac:dyDescent="0.4">
      <c r="A31" s="22">
        <f t="shared" si="8"/>
        <v>504</v>
      </c>
      <c r="B31" s="22">
        <v>21</v>
      </c>
      <c r="C31" s="1">
        <v>3825000</v>
      </c>
      <c r="D31" s="1">
        <v>3614000</v>
      </c>
      <c r="E31" s="1">
        <v>8317000</v>
      </c>
      <c r="F31" s="1">
        <v>5282000</v>
      </c>
      <c r="G31" s="1">
        <v>3623000</v>
      </c>
      <c r="H31" s="1">
        <v>4225000</v>
      </c>
      <c r="I31" s="25">
        <f t="shared" si="9"/>
        <v>4814333.333333333</v>
      </c>
      <c r="J31" s="25">
        <f t="shared" si="10"/>
        <v>1667011.0644170567</v>
      </c>
      <c r="K31" s="23">
        <f t="shared" si="11"/>
        <v>116.26952181613267</v>
      </c>
      <c r="L31" s="23"/>
      <c r="M31" s="23"/>
      <c r="N31" s="24"/>
      <c r="O31" s="22"/>
      <c r="P31" s="8"/>
      <c r="Q31" s="8"/>
      <c r="R31" s="8"/>
      <c r="S31" s="8"/>
      <c r="T31" s="8"/>
      <c r="U31" s="8"/>
    </row>
    <row r="32" spans="1:21" x14ac:dyDescent="0.4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</row>
    <row r="33" spans="1:15" x14ac:dyDescent="0.4">
      <c r="A33" s="40" t="s">
        <v>38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</row>
    <row r="34" spans="1:15" x14ac:dyDescent="0.4">
      <c r="A34" s="20" t="s">
        <v>23</v>
      </c>
      <c r="B34" s="20" t="s">
        <v>24</v>
      </c>
      <c r="C34" s="20" t="s">
        <v>25</v>
      </c>
      <c r="D34" s="20" t="s">
        <v>26</v>
      </c>
      <c r="E34" s="20" t="s">
        <v>27</v>
      </c>
      <c r="F34" s="20" t="s">
        <v>28</v>
      </c>
      <c r="G34" s="20" t="s">
        <v>29</v>
      </c>
      <c r="H34" s="20" t="s">
        <v>30</v>
      </c>
      <c r="I34" s="20" t="s">
        <v>31</v>
      </c>
      <c r="J34" s="20" t="s">
        <v>32</v>
      </c>
      <c r="K34" s="20" t="s">
        <v>33</v>
      </c>
      <c r="L34" s="20" t="s">
        <v>37</v>
      </c>
      <c r="M34" s="20" t="s">
        <v>39</v>
      </c>
      <c r="N34" s="20"/>
      <c r="O34" s="20"/>
    </row>
    <row r="35" spans="1:15" s="8" customFormat="1" x14ac:dyDescent="0.4">
      <c r="A35" s="22">
        <f>B35*24</f>
        <v>0</v>
      </c>
      <c r="B35" s="22">
        <v>0</v>
      </c>
      <c r="C35" s="2">
        <v>24020</v>
      </c>
      <c r="D35" s="2">
        <v>46930</v>
      </c>
      <c r="E35" s="2">
        <v>35090</v>
      </c>
      <c r="F35" s="2">
        <v>18840</v>
      </c>
      <c r="G35" s="2">
        <v>38020</v>
      </c>
      <c r="H35" s="2">
        <v>25910</v>
      </c>
      <c r="I35" s="26">
        <v>85010</v>
      </c>
      <c r="J35" s="2">
        <v>59870</v>
      </c>
      <c r="K35" s="2">
        <v>36080</v>
      </c>
      <c r="L35" s="25">
        <f>AVERAGE(C35:K35)</f>
        <v>41085.555555555555</v>
      </c>
      <c r="M35" s="25">
        <f>_xlfn.STDEV.P(C35:K35)</f>
        <v>19445.550825666531</v>
      </c>
      <c r="N35" s="24"/>
      <c r="O35" s="22"/>
    </row>
    <row r="36" spans="1:15" s="8" customFormat="1" x14ac:dyDescent="0.4">
      <c r="A36" s="22">
        <f t="shared" ref="A36:A40" si="12">B36*24</f>
        <v>96</v>
      </c>
      <c r="B36" s="22">
        <v>4</v>
      </c>
      <c r="C36" s="2">
        <v>21020</v>
      </c>
      <c r="D36" s="2">
        <v>45610</v>
      </c>
      <c r="E36" s="2">
        <v>75130</v>
      </c>
      <c r="F36" s="2">
        <v>78820</v>
      </c>
      <c r="G36" s="2">
        <v>151000</v>
      </c>
      <c r="H36" s="2">
        <v>39200</v>
      </c>
      <c r="I36" s="2">
        <v>189900</v>
      </c>
      <c r="J36" s="2">
        <v>125300</v>
      </c>
      <c r="K36" s="2">
        <v>257200</v>
      </c>
      <c r="L36" s="25">
        <f t="shared" ref="L36:L38" si="13">AVERAGE(C36:K36)</f>
        <v>109242.22222222222</v>
      </c>
      <c r="M36" s="25">
        <f t="shared" ref="M36:M40" si="14">_xlfn.STDEV.P(C36:K36)</f>
        <v>73956.468994759605</v>
      </c>
      <c r="N36" s="24"/>
      <c r="O36" s="22"/>
    </row>
    <row r="37" spans="1:15" s="8" customFormat="1" x14ac:dyDescent="0.4">
      <c r="A37" s="22">
        <f t="shared" si="12"/>
        <v>192</v>
      </c>
      <c r="B37" s="22">
        <v>8</v>
      </c>
      <c r="C37" s="2">
        <v>40120</v>
      </c>
      <c r="D37" s="2">
        <v>88340</v>
      </c>
      <c r="E37" s="2">
        <v>526900</v>
      </c>
      <c r="F37" s="2">
        <v>308600</v>
      </c>
      <c r="G37" s="2">
        <v>449400</v>
      </c>
      <c r="H37" s="2">
        <v>403400</v>
      </c>
      <c r="I37" s="2">
        <v>221200</v>
      </c>
      <c r="J37" s="2">
        <v>952700</v>
      </c>
      <c r="K37" s="2">
        <v>371000</v>
      </c>
      <c r="L37" s="25">
        <f t="shared" si="13"/>
        <v>373517.77777777775</v>
      </c>
      <c r="M37" s="25">
        <f t="shared" si="14"/>
        <v>255066.66169096431</v>
      </c>
      <c r="N37" s="24"/>
      <c r="O37" s="22"/>
    </row>
    <row r="38" spans="1:15" s="8" customFormat="1" x14ac:dyDescent="0.4">
      <c r="A38" s="22">
        <f t="shared" si="12"/>
        <v>264</v>
      </c>
      <c r="B38" s="22">
        <v>11</v>
      </c>
      <c r="C38" s="2">
        <v>114100</v>
      </c>
      <c r="D38" s="2">
        <v>303200</v>
      </c>
      <c r="E38" s="2">
        <v>1207000</v>
      </c>
      <c r="F38" s="2">
        <v>1460000</v>
      </c>
      <c r="G38" s="2">
        <v>1839000</v>
      </c>
      <c r="H38" s="2">
        <v>291000</v>
      </c>
      <c r="I38" s="2">
        <v>1303000</v>
      </c>
      <c r="J38" s="2">
        <v>2120000</v>
      </c>
      <c r="K38" s="2">
        <v>1898000</v>
      </c>
      <c r="L38" s="25">
        <f t="shared" si="13"/>
        <v>1170588.888888889</v>
      </c>
      <c r="M38" s="25">
        <f t="shared" si="14"/>
        <v>716636.27291278029</v>
      </c>
      <c r="N38" s="24"/>
      <c r="O38" s="22"/>
    </row>
    <row r="39" spans="1:15" s="8" customFormat="1" x14ac:dyDescent="0.4">
      <c r="A39" s="22">
        <f t="shared" si="12"/>
        <v>408</v>
      </c>
      <c r="B39" s="22">
        <v>17</v>
      </c>
      <c r="C39" s="2">
        <v>65830</v>
      </c>
      <c r="D39" s="2">
        <v>139400</v>
      </c>
      <c r="E39" s="2">
        <v>2366000</v>
      </c>
      <c r="F39" s="2">
        <v>1979000</v>
      </c>
      <c r="G39" s="2">
        <v>1813000</v>
      </c>
      <c r="H39" s="2">
        <v>1086000</v>
      </c>
      <c r="I39" s="2">
        <v>1947000</v>
      </c>
      <c r="J39" s="2"/>
      <c r="K39" s="2"/>
      <c r="L39" s="25">
        <f>AVERAGE(C39:I39)</f>
        <v>1342318.5714285714</v>
      </c>
      <c r="M39" s="25">
        <f t="shared" si="14"/>
        <v>860448.63036555483</v>
      </c>
      <c r="N39" s="24"/>
      <c r="O39" s="22"/>
    </row>
    <row r="40" spans="1:15" s="8" customFormat="1" x14ac:dyDescent="0.4">
      <c r="A40" s="22">
        <f t="shared" si="12"/>
        <v>504</v>
      </c>
      <c r="B40" s="22">
        <v>21</v>
      </c>
      <c r="C40" s="2">
        <v>2195000</v>
      </c>
      <c r="D40" s="2">
        <v>2364000</v>
      </c>
      <c r="E40" s="2">
        <v>5449000</v>
      </c>
      <c r="F40" s="2">
        <v>2411000</v>
      </c>
      <c r="G40" s="2">
        <v>3687000</v>
      </c>
      <c r="H40" s="2">
        <v>2868000</v>
      </c>
      <c r="I40" s="2">
        <v>3206000</v>
      </c>
      <c r="J40" s="2"/>
      <c r="K40" s="2"/>
      <c r="L40" s="25">
        <f>AVERAGE(C40:I40)</f>
        <v>3168571.4285714286</v>
      </c>
      <c r="M40" s="25">
        <f t="shared" si="14"/>
        <v>1050847.1218352304</v>
      </c>
      <c r="N40" s="24"/>
      <c r="O40" s="22"/>
    </row>
  </sheetData>
  <mergeCells count="4">
    <mergeCell ref="A24:O24"/>
    <mergeCell ref="A33:O33"/>
    <mergeCell ref="A2:O2"/>
    <mergeCell ref="A13:O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ABED6-8350-40B5-AB1A-C608D8037918}">
  <dimension ref="A1:K22"/>
  <sheetViews>
    <sheetView workbookViewId="0">
      <selection activeCell="B10" sqref="B10"/>
    </sheetView>
  </sheetViews>
  <sheetFormatPr defaultRowHeight="16" x14ac:dyDescent="0.4"/>
  <cols>
    <col min="1" max="2" width="23.4140625" customWidth="1"/>
    <col min="3" max="17" width="10.58203125" customWidth="1"/>
  </cols>
  <sheetData>
    <row r="1" spans="1:11" s="27" customFormat="1" x14ac:dyDescent="0.4">
      <c r="A1" s="28" t="s">
        <v>41</v>
      </c>
      <c r="B1" s="28" t="s">
        <v>42</v>
      </c>
      <c r="C1" s="28" t="s">
        <v>44</v>
      </c>
      <c r="D1" s="28" t="s">
        <v>45</v>
      </c>
      <c r="E1" s="28" t="s">
        <v>46</v>
      </c>
      <c r="F1" s="28" t="s">
        <v>50</v>
      </c>
      <c r="G1" s="28" t="s">
        <v>47</v>
      </c>
      <c r="H1" s="28" t="s">
        <v>48</v>
      </c>
      <c r="I1" s="28" t="s">
        <v>49</v>
      </c>
      <c r="J1" s="28" t="s">
        <v>51</v>
      </c>
      <c r="K1" s="28" t="s">
        <v>58</v>
      </c>
    </row>
    <row r="2" spans="1:11" s="8" customFormat="1" x14ac:dyDescent="0.4">
      <c r="A2" s="29" t="s">
        <v>43</v>
      </c>
      <c r="B2" s="30" t="s">
        <v>65</v>
      </c>
      <c r="C2" s="30">
        <v>35736.663999999997</v>
      </c>
      <c r="D2" s="30">
        <v>46383.13</v>
      </c>
      <c r="E2" s="30">
        <v>34510.474999999999</v>
      </c>
      <c r="F2" s="31">
        <f>AVERAGE(C2:E2)</f>
        <v>38876.756333333331</v>
      </c>
      <c r="G2" s="30">
        <v>71168.251000000004</v>
      </c>
      <c r="H2" s="30">
        <v>79829.801999999996</v>
      </c>
      <c r="I2" s="30">
        <v>67965.402000000002</v>
      </c>
      <c r="J2" s="31">
        <f>AVERAGE(G2:I2)</f>
        <v>72987.818333333344</v>
      </c>
      <c r="K2" s="31">
        <f>(F2/J2)</f>
        <v>0.53264718991577831</v>
      </c>
    </row>
    <row r="3" spans="1:11" s="8" customFormat="1" x14ac:dyDescent="0.4">
      <c r="A3" s="29" t="s">
        <v>52</v>
      </c>
      <c r="B3" s="30" t="s">
        <v>53</v>
      </c>
      <c r="C3" s="30">
        <v>25390.886999999999</v>
      </c>
      <c r="D3" s="30">
        <v>25180.758999999998</v>
      </c>
      <c r="E3" s="30">
        <v>26510.216</v>
      </c>
      <c r="F3" s="31">
        <f t="shared" ref="F3:F6" si="0">AVERAGE(C3:E3)</f>
        <v>25693.953999999998</v>
      </c>
      <c r="G3" s="30">
        <v>56107.902000000002</v>
      </c>
      <c r="H3" s="30">
        <v>57351.792000000001</v>
      </c>
      <c r="I3" s="30">
        <v>54644.216999999997</v>
      </c>
      <c r="J3" s="31">
        <f t="shared" ref="J3:J6" si="1">AVERAGE(G3:I3)</f>
        <v>56034.636999999995</v>
      </c>
      <c r="K3" s="31">
        <f t="shared" ref="K3:K6" si="2">(F3/J3)</f>
        <v>0.45853699382401641</v>
      </c>
    </row>
    <row r="4" spans="1:11" s="8" customFormat="1" x14ac:dyDescent="0.4">
      <c r="A4" s="29" t="s">
        <v>52</v>
      </c>
      <c r="B4" s="30" t="s">
        <v>54</v>
      </c>
      <c r="C4" s="30">
        <v>22049.808000000001</v>
      </c>
      <c r="D4" s="30">
        <v>25656.918000000001</v>
      </c>
      <c r="E4" s="30">
        <v>21418.720000000001</v>
      </c>
      <c r="F4" s="31">
        <f t="shared" si="0"/>
        <v>23041.815333333332</v>
      </c>
      <c r="G4" s="30">
        <v>46854.463000000003</v>
      </c>
      <c r="H4" s="30">
        <v>55050.680999999997</v>
      </c>
      <c r="I4" s="30">
        <v>50780.739000000001</v>
      </c>
      <c r="J4" s="31">
        <f t="shared" si="1"/>
        <v>50895.294333333331</v>
      </c>
      <c r="K4" s="31">
        <f t="shared" si="2"/>
        <v>0.45272977856112606</v>
      </c>
    </row>
    <row r="5" spans="1:11" s="8" customFormat="1" x14ac:dyDescent="0.4">
      <c r="A5" s="29" t="s">
        <v>52</v>
      </c>
      <c r="B5" s="30" t="s">
        <v>55</v>
      </c>
      <c r="C5" s="30">
        <v>28016.686000000002</v>
      </c>
      <c r="D5" s="30">
        <v>27372.485000000001</v>
      </c>
      <c r="E5" s="30">
        <v>28156.775000000001</v>
      </c>
      <c r="F5" s="31">
        <f t="shared" si="0"/>
        <v>27848.648666666664</v>
      </c>
      <c r="G5" s="30">
        <v>57159.258999999998</v>
      </c>
      <c r="H5" s="30">
        <v>65485.902000000002</v>
      </c>
      <c r="I5" s="30">
        <v>66823.3</v>
      </c>
      <c r="J5" s="31">
        <f t="shared" si="1"/>
        <v>63156.153666666673</v>
      </c>
      <c r="K5" s="31">
        <f t="shared" si="2"/>
        <v>0.44094909284136735</v>
      </c>
    </row>
    <row r="6" spans="1:11" s="8" customFormat="1" x14ac:dyDescent="0.4">
      <c r="A6" s="29" t="s">
        <v>56</v>
      </c>
      <c r="B6" s="30" t="s">
        <v>57</v>
      </c>
      <c r="C6" s="30">
        <v>45391.124000000003</v>
      </c>
      <c r="D6" s="30">
        <v>46849.976999999999</v>
      </c>
      <c r="E6" s="30">
        <v>40606.373</v>
      </c>
      <c r="F6" s="31">
        <f t="shared" si="0"/>
        <v>44282.491333333332</v>
      </c>
      <c r="G6" s="30">
        <v>71515.922999999995</v>
      </c>
      <c r="H6" s="30">
        <v>81214.816000000006</v>
      </c>
      <c r="I6" s="30">
        <v>68987.759999999995</v>
      </c>
      <c r="J6" s="31">
        <f t="shared" si="1"/>
        <v>73906.166333333342</v>
      </c>
      <c r="K6" s="31">
        <f t="shared" si="2"/>
        <v>0.59917180839294781</v>
      </c>
    </row>
    <row r="7" spans="1:11" s="8" customFormat="1" x14ac:dyDescent="0.4">
      <c r="A7" s="29"/>
      <c r="B7" s="30"/>
      <c r="C7" s="30"/>
      <c r="D7" s="30"/>
      <c r="E7" s="30"/>
      <c r="F7" s="30"/>
      <c r="G7" s="30"/>
      <c r="H7" s="30"/>
      <c r="I7" s="30"/>
      <c r="J7" s="30"/>
      <c r="K7" s="30"/>
    </row>
    <row r="8" spans="1:11" s="8" customFormat="1" x14ac:dyDescent="0.4">
      <c r="A8" s="29"/>
      <c r="B8" s="30"/>
      <c r="C8" s="30"/>
      <c r="D8" s="30"/>
      <c r="E8" s="30"/>
      <c r="F8" s="30"/>
      <c r="G8" s="30"/>
      <c r="H8" s="30"/>
      <c r="I8" s="30"/>
      <c r="J8" s="30"/>
      <c r="K8" s="30"/>
    </row>
    <row r="9" spans="1:11" s="8" customFormat="1" x14ac:dyDescent="0.4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</row>
    <row r="10" spans="1:11" s="8" customFormat="1" x14ac:dyDescent="0.4">
      <c r="A10" s="29"/>
      <c r="B10" s="30"/>
      <c r="C10" s="30"/>
      <c r="D10" s="30"/>
      <c r="E10" s="30"/>
      <c r="F10" s="30"/>
      <c r="G10" s="30"/>
      <c r="H10" s="30"/>
      <c r="I10" s="30"/>
      <c r="J10" s="30"/>
      <c r="K10" s="30"/>
    </row>
    <row r="11" spans="1:11" s="8" customFormat="1" x14ac:dyDescent="0.4">
      <c r="A11" s="29"/>
      <c r="B11" s="30"/>
      <c r="C11" s="30"/>
      <c r="D11" s="30"/>
      <c r="E11" s="30"/>
      <c r="F11" s="30"/>
      <c r="G11" s="30"/>
      <c r="H11" s="30"/>
      <c r="I11" s="30"/>
      <c r="J11" s="30"/>
      <c r="K11" s="30"/>
    </row>
    <row r="12" spans="1:11" s="8" customFormat="1" x14ac:dyDescent="0.4">
      <c r="A12" s="29"/>
      <c r="B12" s="30"/>
      <c r="C12" s="30"/>
      <c r="D12" s="30"/>
      <c r="E12" s="30"/>
      <c r="F12" s="30"/>
      <c r="G12" s="30"/>
      <c r="H12" s="30"/>
      <c r="I12" s="30"/>
      <c r="J12" s="30"/>
      <c r="K12" s="30"/>
    </row>
    <row r="13" spans="1:11" s="8" customFormat="1" x14ac:dyDescent="0.4">
      <c r="A13" s="29"/>
      <c r="B13" s="30"/>
      <c r="C13" s="30"/>
      <c r="D13" s="30"/>
      <c r="E13" s="30"/>
      <c r="F13" s="30"/>
      <c r="G13" s="30"/>
      <c r="H13" s="30"/>
      <c r="I13" s="30"/>
      <c r="J13" s="30"/>
      <c r="K13" s="30"/>
    </row>
    <row r="14" spans="1:11" x14ac:dyDescent="0.4">
      <c r="A14" s="29"/>
      <c r="B14" s="30"/>
      <c r="C14" s="30"/>
      <c r="D14" s="30"/>
      <c r="E14" s="30"/>
      <c r="F14" s="30"/>
      <c r="G14" s="30"/>
      <c r="H14" s="30"/>
      <c r="I14" s="30"/>
      <c r="J14" s="32"/>
      <c r="K14" s="32"/>
    </row>
    <row r="15" spans="1:11" x14ac:dyDescent="0.4">
      <c r="A15" s="29"/>
      <c r="B15" s="30"/>
      <c r="C15" s="30"/>
      <c r="D15" s="30"/>
      <c r="E15" s="30"/>
      <c r="F15" s="30"/>
      <c r="G15" s="30"/>
      <c r="H15" s="30"/>
      <c r="I15" s="30"/>
      <c r="J15" s="32"/>
      <c r="K15" s="32"/>
    </row>
    <row r="16" spans="1:11" x14ac:dyDescent="0.4">
      <c r="A16" s="29"/>
      <c r="B16" s="32"/>
      <c r="C16" s="32"/>
      <c r="D16" s="32"/>
      <c r="E16" s="32"/>
      <c r="F16" s="32"/>
      <c r="G16" s="32"/>
      <c r="H16" s="32"/>
      <c r="I16" s="32"/>
      <c r="J16" s="32"/>
      <c r="K16" s="32"/>
    </row>
    <row r="17" spans="1:11" x14ac:dyDescent="0.4">
      <c r="A17" s="29"/>
      <c r="B17" s="32"/>
      <c r="C17" s="32"/>
      <c r="D17" s="32"/>
      <c r="E17" s="32"/>
      <c r="F17" s="32"/>
      <c r="G17" s="32"/>
      <c r="H17" s="32"/>
      <c r="I17" s="32"/>
      <c r="J17" s="32"/>
      <c r="K17" s="32"/>
    </row>
    <row r="18" spans="1:11" x14ac:dyDescent="0.4">
      <c r="A18" s="29"/>
      <c r="B18" s="32"/>
      <c r="C18" s="32"/>
      <c r="D18" s="32"/>
      <c r="E18" s="32"/>
      <c r="F18" s="32"/>
      <c r="G18" s="32"/>
      <c r="H18" s="32"/>
      <c r="I18" s="32"/>
      <c r="J18" s="32"/>
      <c r="K18" s="32"/>
    </row>
    <row r="19" spans="1:11" x14ac:dyDescent="0.4">
      <c r="A19" s="29"/>
      <c r="B19" s="32"/>
      <c r="C19" s="32"/>
      <c r="D19" s="32"/>
      <c r="E19" s="32"/>
      <c r="F19" s="32"/>
      <c r="G19" s="32"/>
      <c r="H19" s="32"/>
      <c r="I19" s="32"/>
      <c r="J19" s="32"/>
      <c r="K19" s="32"/>
    </row>
    <row r="20" spans="1:11" x14ac:dyDescent="0.4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</row>
    <row r="21" spans="1:11" x14ac:dyDescent="0.4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</row>
    <row r="22" spans="1:11" x14ac:dyDescent="0.4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16608-7DA6-4BF4-8768-1BA9A3C0D808}">
  <dimension ref="A1:I203"/>
  <sheetViews>
    <sheetView topLeftCell="A7" workbookViewId="0">
      <selection activeCell="J31" sqref="J31"/>
    </sheetView>
  </sheetViews>
  <sheetFormatPr defaultRowHeight="16" x14ac:dyDescent="0.4"/>
  <cols>
    <col min="1" max="1" width="23.4140625" style="32" customWidth="1"/>
    <col min="2" max="2" width="23.4140625" style="30" customWidth="1"/>
    <col min="3" max="8" width="10.58203125" style="30" customWidth="1"/>
    <col min="9" max="9" width="10.58203125" style="32" customWidth="1"/>
  </cols>
  <sheetData>
    <row r="1" spans="1:5" x14ac:dyDescent="0.4">
      <c r="A1" s="28" t="s">
        <v>41</v>
      </c>
      <c r="B1" s="28" t="s">
        <v>42</v>
      </c>
      <c r="C1" s="28" t="s">
        <v>59</v>
      </c>
      <c r="D1" s="28" t="s">
        <v>60</v>
      </c>
      <c r="E1" s="28" t="s">
        <v>61</v>
      </c>
    </row>
    <row r="2" spans="1:5" x14ac:dyDescent="0.4">
      <c r="A2" s="29" t="s">
        <v>52</v>
      </c>
      <c r="B2" s="30" t="s">
        <v>53</v>
      </c>
      <c r="C2" s="30" t="s">
        <v>63</v>
      </c>
      <c r="D2" s="31">
        <v>124.27500000000001</v>
      </c>
      <c r="E2" s="31">
        <v>12.708</v>
      </c>
    </row>
    <row r="3" spans="1:5" x14ac:dyDescent="0.4">
      <c r="A3" s="29" t="s">
        <v>52</v>
      </c>
      <c r="B3" s="30" t="s">
        <v>53</v>
      </c>
      <c r="C3" s="30" t="s">
        <v>62</v>
      </c>
      <c r="D3" s="31">
        <v>25.914000000000001</v>
      </c>
      <c r="E3" s="31">
        <v>11.331</v>
      </c>
    </row>
    <row r="4" spans="1:5" x14ac:dyDescent="0.4">
      <c r="A4" s="29" t="s">
        <v>52</v>
      </c>
      <c r="B4" s="30" t="s">
        <v>53</v>
      </c>
      <c r="C4" s="30" t="s">
        <v>62</v>
      </c>
      <c r="D4" s="31">
        <v>24.69</v>
      </c>
      <c r="E4" s="31">
        <v>11.723000000000001</v>
      </c>
    </row>
    <row r="5" spans="1:5" x14ac:dyDescent="0.4">
      <c r="A5" s="29" t="s">
        <v>52</v>
      </c>
      <c r="B5" s="30" t="s">
        <v>53</v>
      </c>
      <c r="C5" s="30" t="s">
        <v>63</v>
      </c>
      <c r="D5" s="31">
        <v>85.850999999999999</v>
      </c>
      <c r="E5" s="31">
        <v>6.1059999999999999</v>
      </c>
    </row>
    <row r="6" spans="1:5" x14ac:dyDescent="0.4">
      <c r="A6" s="29" t="s">
        <v>52</v>
      </c>
      <c r="B6" s="30" t="s">
        <v>53</v>
      </c>
      <c r="C6" s="30" t="s">
        <v>62</v>
      </c>
      <c r="D6" s="31">
        <v>11.65</v>
      </c>
      <c r="E6" s="31">
        <v>10.475</v>
      </c>
    </row>
    <row r="7" spans="1:5" x14ac:dyDescent="0.4">
      <c r="A7" s="29" t="s">
        <v>52</v>
      </c>
      <c r="B7" s="30" t="s">
        <v>53</v>
      </c>
      <c r="C7" s="30" t="s">
        <v>63</v>
      </c>
      <c r="D7" s="31">
        <v>49.055999999999997</v>
      </c>
      <c r="E7" s="31">
        <v>7.8490000000000002</v>
      </c>
    </row>
    <row r="8" spans="1:5" x14ac:dyDescent="0.4">
      <c r="A8" s="29" t="s">
        <v>52</v>
      </c>
      <c r="B8" s="30" t="s">
        <v>53</v>
      </c>
      <c r="C8" s="30" t="s">
        <v>62</v>
      </c>
      <c r="D8" s="31">
        <v>23.792000000000002</v>
      </c>
      <c r="E8" s="31">
        <v>15.298999999999999</v>
      </c>
    </row>
    <row r="9" spans="1:5" x14ac:dyDescent="0.4">
      <c r="A9" s="29" t="s">
        <v>52</v>
      </c>
      <c r="B9" s="30" t="s">
        <v>53</v>
      </c>
      <c r="C9" s="30" t="s">
        <v>62</v>
      </c>
      <c r="D9" s="31">
        <v>25.081</v>
      </c>
      <c r="E9" s="31">
        <v>14.002000000000001</v>
      </c>
    </row>
    <row r="10" spans="1:5" x14ac:dyDescent="0.4">
      <c r="A10" s="29" t="s">
        <v>52</v>
      </c>
      <c r="B10" s="30" t="s">
        <v>53</v>
      </c>
      <c r="C10" s="30" t="s">
        <v>62</v>
      </c>
      <c r="D10" s="31">
        <v>27.259</v>
      </c>
      <c r="E10" s="31">
        <v>11.494</v>
      </c>
    </row>
    <row r="11" spans="1:5" x14ac:dyDescent="0.4">
      <c r="A11" s="29" t="s">
        <v>52</v>
      </c>
      <c r="B11" s="30" t="s">
        <v>54</v>
      </c>
      <c r="C11" s="30" t="s">
        <v>62</v>
      </c>
      <c r="D11" s="31">
        <v>27.856999999999999</v>
      </c>
      <c r="E11" s="31">
        <v>23.344999999999999</v>
      </c>
    </row>
    <row r="12" spans="1:5" x14ac:dyDescent="0.4">
      <c r="A12" s="29" t="s">
        <v>52</v>
      </c>
      <c r="B12" s="30" t="s">
        <v>54</v>
      </c>
      <c r="C12" s="30" t="s">
        <v>62</v>
      </c>
      <c r="D12" s="31">
        <v>65.146000000000001</v>
      </c>
      <c r="E12" s="31">
        <v>16.125</v>
      </c>
    </row>
    <row r="13" spans="1:5" x14ac:dyDescent="0.4">
      <c r="A13" s="29" t="s">
        <v>52</v>
      </c>
      <c r="B13" s="30" t="s">
        <v>54</v>
      </c>
      <c r="C13" s="30" t="s">
        <v>62</v>
      </c>
      <c r="D13" s="31">
        <v>54.451999999999998</v>
      </c>
      <c r="E13" s="31">
        <v>26.077000000000002</v>
      </c>
    </row>
    <row r="14" spans="1:5" x14ac:dyDescent="0.4">
      <c r="A14" s="29" t="s">
        <v>52</v>
      </c>
      <c r="B14" s="30" t="s">
        <v>54</v>
      </c>
      <c r="C14" s="30" t="s">
        <v>63</v>
      </c>
      <c r="D14" s="31">
        <v>269.40100000000001</v>
      </c>
      <c r="E14" s="31">
        <v>22.626999999999999</v>
      </c>
    </row>
    <row r="15" spans="1:5" x14ac:dyDescent="0.4">
      <c r="A15" s="29" t="s">
        <v>52</v>
      </c>
      <c r="B15" s="30" t="s">
        <v>54</v>
      </c>
      <c r="C15" s="30" t="s">
        <v>62</v>
      </c>
      <c r="D15" s="31">
        <v>45.890999999999998</v>
      </c>
      <c r="E15" s="31">
        <v>23.087</v>
      </c>
    </row>
    <row r="16" spans="1:5" x14ac:dyDescent="0.4">
      <c r="A16" s="29" t="s">
        <v>52</v>
      </c>
      <c r="B16" s="30" t="s">
        <v>54</v>
      </c>
      <c r="C16" s="30" t="s">
        <v>63</v>
      </c>
      <c r="D16" s="31">
        <v>115.87</v>
      </c>
      <c r="E16" s="31">
        <v>13.098000000000001</v>
      </c>
    </row>
    <row r="17" spans="1:5" x14ac:dyDescent="0.4">
      <c r="A17" s="29" t="s">
        <v>52</v>
      </c>
      <c r="B17" s="30" t="s">
        <v>54</v>
      </c>
      <c r="C17" s="30" t="s">
        <v>62</v>
      </c>
      <c r="D17" s="31">
        <v>43.08</v>
      </c>
      <c r="E17" s="31">
        <v>13.2</v>
      </c>
    </row>
    <row r="18" spans="1:5" x14ac:dyDescent="0.4">
      <c r="A18" s="29" t="s">
        <v>52</v>
      </c>
      <c r="B18" s="30" t="s">
        <v>54</v>
      </c>
      <c r="C18" s="30" t="s">
        <v>63</v>
      </c>
      <c r="D18" s="31">
        <v>85.427000000000007</v>
      </c>
      <c r="E18" s="31">
        <v>9.1170000000000009</v>
      </c>
    </row>
    <row r="19" spans="1:5" x14ac:dyDescent="0.4">
      <c r="A19" s="29" t="s">
        <v>52</v>
      </c>
      <c r="B19" s="30" t="s">
        <v>54</v>
      </c>
      <c r="C19" s="30" t="s">
        <v>62</v>
      </c>
      <c r="D19" s="31">
        <v>28.46</v>
      </c>
      <c r="E19" s="31">
        <v>14.488</v>
      </c>
    </row>
    <row r="20" spans="1:5" x14ac:dyDescent="0.4">
      <c r="A20" s="29" t="s">
        <v>52</v>
      </c>
      <c r="B20" s="30" t="s">
        <v>54</v>
      </c>
      <c r="C20" s="30" t="s">
        <v>62</v>
      </c>
      <c r="D20" s="31">
        <v>38.380000000000003</v>
      </c>
      <c r="E20" s="31">
        <v>15.831</v>
      </c>
    </row>
    <row r="21" spans="1:5" x14ac:dyDescent="0.4">
      <c r="A21" s="29" t="s">
        <v>52</v>
      </c>
      <c r="B21" s="30" t="s">
        <v>54</v>
      </c>
      <c r="C21" s="30" t="s">
        <v>63</v>
      </c>
      <c r="D21" s="31">
        <v>364.17899999999997</v>
      </c>
      <c r="E21" s="31">
        <v>33.121000000000002</v>
      </c>
    </row>
    <row r="22" spans="1:5" x14ac:dyDescent="0.4">
      <c r="A22" s="29" t="s">
        <v>52</v>
      </c>
      <c r="B22" s="30" t="s">
        <v>54</v>
      </c>
      <c r="C22" s="30" t="s">
        <v>62</v>
      </c>
      <c r="D22" s="31">
        <v>79.673000000000002</v>
      </c>
      <c r="E22" s="31">
        <v>27.623999999999999</v>
      </c>
    </row>
    <row r="23" spans="1:5" x14ac:dyDescent="0.4">
      <c r="A23" s="29" t="s">
        <v>52</v>
      </c>
      <c r="B23" s="30" t="s">
        <v>55</v>
      </c>
      <c r="C23" s="30" t="s">
        <v>63</v>
      </c>
      <c r="D23" s="31">
        <v>89.664000000000001</v>
      </c>
      <c r="E23" s="31">
        <v>18.733000000000001</v>
      </c>
    </row>
    <row r="24" spans="1:5" x14ac:dyDescent="0.4">
      <c r="A24" s="29" t="s">
        <v>52</v>
      </c>
      <c r="B24" s="30" t="s">
        <v>55</v>
      </c>
      <c r="C24" s="30" t="s">
        <v>63</v>
      </c>
      <c r="D24" s="31">
        <v>78.144999999999996</v>
      </c>
      <c r="E24" s="31">
        <v>7.266</v>
      </c>
    </row>
    <row r="25" spans="1:5" x14ac:dyDescent="0.4">
      <c r="A25" s="29" t="s">
        <v>52</v>
      </c>
      <c r="B25" s="30" t="s">
        <v>55</v>
      </c>
      <c r="C25" s="30" t="s">
        <v>63</v>
      </c>
      <c r="D25" s="31">
        <v>82.747</v>
      </c>
      <c r="E25" s="31">
        <v>11.571</v>
      </c>
    </row>
    <row r="26" spans="1:5" x14ac:dyDescent="0.4">
      <c r="A26" s="29" t="s">
        <v>52</v>
      </c>
      <c r="B26" s="30" t="s">
        <v>55</v>
      </c>
      <c r="C26" s="30" t="s">
        <v>62</v>
      </c>
      <c r="D26" s="31">
        <v>45.027999999999999</v>
      </c>
      <c r="E26" s="31">
        <v>14.098000000000001</v>
      </c>
    </row>
    <row r="27" spans="1:5" x14ac:dyDescent="0.4">
      <c r="A27" s="29" t="s">
        <v>52</v>
      </c>
      <c r="B27" s="30" t="s">
        <v>55</v>
      </c>
      <c r="C27" s="30" t="s">
        <v>62</v>
      </c>
      <c r="D27" s="31">
        <v>58.042999999999999</v>
      </c>
      <c r="E27" s="31">
        <v>16.821000000000002</v>
      </c>
    </row>
    <row r="28" spans="1:5" x14ac:dyDescent="0.4">
      <c r="A28" s="29" t="s">
        <v>52</v>
      </c>
      <c r="B28" s="30" t="s">
        <v>55</v>
      </c>
      <c r="C28" s="30" t="s">
        <v>62</v>
      </c>
      <c r="D28" s="31">
        <v>52.024000000000001</v>
      </c>
      <c r="E28" s="31">
        <v>12.653</v>
      </c>
    </row>
    <row r="29" spans="1:5" x14ac:dyDescent="0.4">
      <c r="A29" s="29" t="s">
        <v>52</v>
      </c>
      <c r="B29" s="30" t="s">
        <v>55</v>
      </c>
      <c r="C29" s="30" t="s">
        <v>63</v>
      </c>
      <c r="D29" s="31">
        <v>105.583</v>
      </c>
      <c r="E29" s="31">
        <v>15.63</v>
      </c>
    </row>
    <row r="30" spans="1:5" x14ac:dyDescent="0.4">
      <c r="A30" s="29" t="s">
        <v>52</v>
      </c>
      <c r="B30" s="30" t="s">
        <v>55</v>
      </c>
      <c r="C30" s="30" t="s">
        <v>62</v>
      </c>
      <c r="D30" s="31">
        <v>34.692</v>
      </c>
      <c r="E30" s="31">
        <v>14.34</v>
      </c>
    </row>
    <row r="31" spans="1:5" x14ac:dyDescent="0.4">
      <c r="A31" s="29" t="s">
        <v>52</v>
      </c>
      <c r="B31" s="30" t="s">
        <v>55</v>
      </c>
      <c r="C31" s="30" t="s">
        <v>62</v>
      </c>
      <c r="D31" s="31">
        <v>17.777999999999999</v>
      </c>
      <c r="E31" s="31">
        <v>14.147</v>
      </c>
    </row>
    <row r="32" spans="1:5" x14ac:dyDescent="0.4">
      <c r="A32" s="29" t="s">
        <v>52</v>
      </c>
      <c r="B32" s="30" t="s">
        <v>55</v>
      </c>
      <c r="C32" s="30" t="s">
        <v>63</v>
      </c>
      <c r="D32" s="31">
        <v>70.977000000000004</v>
      </c>
      <c r="E32" s="31">
        <v>8.5530000000000008</v>
      </c>
    </row>
    <row r="33" spans="1:5" x14ac:dyDescent="0.4">
      <c r="A33" s="29" t="s">
        <v>52</v>
      </c>
      <c r="B33" s="30" t="s">
        <v>55</v>
      </c>
      <c r="C33" s="30" t="s">
        <v>63</v>
      </c>
      <c r="D33" s="31">
        <v>67.875</v>
      </c>
      <c r="E33" s="31">
        <v>18.834</v>
      </c>
    </row>
    <row r="34" spans="1:5" x14ac:dyDescent="0.4">
      <c r="A34" s="29" t="s">
        <v>52</v>
      </c>
      <c r="B34" s="30" t="s">
        <v>55</v>
      </c>
      <c r="C34" s="30" t="s">
        <v>62</v>
      </c>
      <c r="D34" s="31">
        <v>15.805</v>
      </c>
      <c r="E34" s="31">
        <v>7.8810000000000002</v>
      </c>
    </row>
    <row r="35" spans="1:5" x14ac:dyDescent="0.4">
      <c r="A35" s="29" t="s">
        <v>52</v>
      </c>
      <c r="B35" s="30" t="s">
        <v>55</v>
      </c>
      <c r="C35" s="30" t="s">
        <v>62</v>
      </c>
      <c r="D35" s="31">
        <v>37.612000000000002</v>
      </c>
      <c r="E35" s="31">
        <v>10.038</v>
      </c>
    </row>
    <row r="36" spans="1:5" x14ac:dyDescent="0.4">
      <c r="A36" s="29" t="s">
        <v>52</v>
      </c>
      <c r="B36" s="30" t="s">
        <v>55</v>
      </c>
      <c r="C36" s="30" t="s">
        <v>62</v>
      </c>
      <c r="D36" s="31">
        <v>32.259</v>
      </c>
      <c r="E36" s="31">
        <v>6.85</v>
      </c>
    </row>
    <row r="37" spans="1:5" x14ac:dyDescent="0.4">
      <c r="A37" s="29" t="s">
        <v>52</v>
      </c>
      <c r="B37" s="30" t="s">
        <v>55</v>
      </c>
      <c r="C37" s="30" t="s">
        <v>62</v>
      </c>
      <c r="D37" s="31">
        <v>21.015999999999998</v>
      </c>
      <c r="E37" s="31">
        <v>10.106</v>
      </c>
    </row>
    <row r="38" spans="1:5" x14ac:dyDescent="0.4">
      <c r="A38" s="29" t="s">
        <v>52</v>
      </c>
      <c r="B38" s="30" t="s">
        <v>55</v>
      </c>
      <c r="C38" s="30" t="s">
        <v>63</v>
      </c>
      <c r="D38" s="31">
        <v>49.856999999999999</v>
      </c>
      <c r="E38" s="31">
        <v>9.4719999999999995</v>
      </c>
    </row>
    <row r="39" spans="1:5" x14ac:dyDescent="0.4">
      <c r="A39" s="29" t="s">
        <v>52</v>
      </c>
      <c r="B39" s="30" t="s">
        <v>55</v>
      </c>
      <c r="C39" s="30" t="s">
        <v>62</v>
      </c>
      <c r="D39" s="31">
        <v>15.762</v>
      </c>
      <c r="E39" s="31">
        <v>11.747999999999999</v>
      </c>
    </row>
    <row r="40" spans="1:5" x14ac:dyDescent="0.4">
      <c r="A40" s="29" t="s">
        <v>52</v>
      </c>
      <c r="B40" s="30" t="s">
        <v>55</v>
      </c>
      <c r="C40" s="30" t="s">
        <v>62</v>
      </c>
      <c r="D40" s="31">
        <v>12.976000000000001</v>
      </c>
      <c r="E40" s="31">
        <v>9.43</v>
      </c>
    </row>
    <row r="41" spans="1:5" x14ac:dyDescent="0.4">
      <c r="A41" s="29" t="s">
        <v>52</v>
      </c>
      <c r="B41" s="30" t="s">
        <v>55</v>
      </c>
      <c r="C41" s="30" t="s">
        <v>62</v>
      </c>
      <c r="D41" s="31">
        <v>34.15</v>
      </c>
      <c r="E41" s="31">
        <v>11.807</v>
      </c>
    </row>
    <row r="42" spans="1:5" x14ac:dyDescent="0.4">
      <c r="A42" s="29" t="s">
        <v>52</v>
      </c>
      <c r="B42" s="30" t="s">
        <v>55</v>
      </c>
      <c r="C42" s="30" t="s">
        <v>63</v>
      </c>
      <c r="D42" s="31">
        <v>129.29900000000001</v>
      </c>
      <c r="E42" s="31">
        <v>24.105</v>
      </c>
    </row>
    <row r="43" spans="1:5" x14ac:dyDescent="0.4">
      <c r="A43" s="29" t="s">
        <v>52</v>
      </c>
      <c r="B43" s="30" t="s">
        <v>55</v>
      </c>
      <c r="C43" s="30" t="s">
        <v>63</v>
      </c>
      <c r="D43" s="31">
        <v>46.058</v>
      </c>
      <c r="E43" s="31">
        <v>9.4719999999999995</v>
      </c>
    </row>
    <row r="44" spans="1:5" x14ac:dyDescent="0.4">
      <c r="A44" s="29" t="s">
        <v>52</v>
      </c>
      <c r="B44" s="30" t="s">
        <v>55</v>
      </c>
      <c r="C44" s="30" t="s">
        <v>63</v>
      </c>
      <c r="D44" s="31">
        <v>90.055000000000007</v>
      </c>
      <c r="E44" s="31">
        <v>9.4719999999999995</v>
      </c>
    </row>
    <row r="45" spans="1:5" x14ac:dyDescent="0.4">
      <c r="A45" s="29" t="s">
        <v>52</v>
      </c>
      <c r="B45" s="30" t="s">
        <v>55</v>
      </c>
      <c r="C45" s="30" t="s">
        <v>62</v>
      </c>
      <c r="D45" s="31">
        <v>45.210999999999999</v>
      </c>
      <c r="E45" s="31">
        <v>5.99</v>
      </c>
    </row>
    <row r="46" spans="1:5" x14ac:dyDescent="0.4">
      <c r="A46" s="29" t="s">
        <v>52</v>
      </c>
      <c r="B46" s="30" t="s">
        <v>55</v>
      </c>
      <c r="C46" s="30" t="s">
        <v>62</v>
      </c>
      <c r="D46" s="31">
        <v>59.405999999999999</v>
      </c>
      <c r="E46" s="31">
        <v>13.701000000000001</v>
      </c>
    </row>
    <row r="47" spans="1:5" x14ac:dyDescent="0.4">
      <c r="A47" s="29" t="s">
        <v>52</v>
      </c>
      <c r="B47" s="30" t="s">
        <v>55</v>
      </c>
      <c r="C47" s="30" t="s">
        <v>63</v>
      </c>
      <c r="D47" s="31">
        <v>173.34100000000001</v>
      </c>
      <c r="E47" s="31">
        <v>9.43</v>
      </c>
    </row>
    <row r="48" spans="1:5" x14ac:dyDescent="0.4">
      <c r="A48" s="29" t="s">
        <v>52</v>
      </c>
      <c r="B48" s="30" t="s">
        <v>55</v>
      </c>
      <c r="C48" s="30" t="s">
        <v>63</v>
      </c>
      <c r="D48" s="31">
        <v>122.113</v>
      </c>
      <c r="E48" s="31">
        <v>14.532</v>
      </c>
    </row>
    <row r="49" spans="1:5" x14ac:dyDescent="0.4">
      <c r="A49" s="29" t="s">
        <v>52</v>
      </c>
      <c r="B49" s="30" t="s">
        <v>55</v>
      </c>
      <c r="C49" s="30" t="s">
        <v>62</v>
      </c>
      <c r="D49" s="31">
        <v>35.863999999999997</v>
      </c>
      <c r="E49" s="31">
        <v>10.038</v>
      </c>
    </row>
    <row r="50" spans="1:5" x14ac:dyDescent="0.4">
      <c r="A50" s="29" t="s">
        <v>52</v>
      </c>
      <c r="B50" s="30" t="s">
        <v>55</v>
      </c>
      <c r="C50" s="30" t="s">
        <v>62</v>
      </c>
      <c r="D50" s="31">
        <v>47.357999999999997</v>
      </c>
      <c r="E50" s="31">
        <v>13.750999999999999</v>
      </c>
    </row>
    <row r="51" spans="1:5" x14ac:dyDescent="0.4">
      <c r="A51" s="29" t="s">
        <v>52</v>
      </c>
      <c r="B51" s="30" t="s">
        <v>55</v>
      </c>
      <c r="C51" s="30" t="s">
        <v>62</v>
      </c>
      <c r="D51" s="31">
        <v>38.049999999999997</v>
      </c>
      <c r="E51" s="31">
        <v>13.291</v>
      </c>
    </row>
    <row r="52" spans="1:5" x14ac:dyDescent="0.4">
      <c r="A52" s="29" t="s">
        <v>52</v>
      </c>
      <c r="B52" s="30" t="s">
        <v>55</v>
      </c>
      <c r="C52" s="30" t="s">
        <v>62</v>
      </c>
      <c r="D52" s="31">
        <v>29.37</v>
      </c>
      <c r="E52" s="31">
        <v>16.821000000000002</v>
      </c>
    </row>
    <row r="53" spans="1:5" x14ac:dyDescent="0.4">
      <c r="A53" s="32" t="s">
        <v>56</v>
      </c>
      <c r="B53" s="30" t="s">
        <v>57</v>
      </c>
      <c r="C53" s="30" t="s">
        <v>63</v>
      </c>
      <c r="D53" s="31">
        <v>83.61</v>
      </c>
      <c r="E53" s="31">
        <v>17.622</v>
      </c>
    </row>
    <row r="54" spans="1:5" x14ac:dyDescent="0.4">
      <c r="A54" s="32" t="s">
        <v>56</v>
      </c>
      <c r="B54" s="30" t="s">
        <v>57</v>
      </c>
      <c r="C54" s="30" t="s">
        <v>63</v>
      </c>
      <c r="D54" s="31">
        <v>110.21299999999999</v>
      </c>
      <c r="E54" s="31">
        <v>16.363</v>
      </c>
    </row>
    <row r="55" spans="1:5" x14ac:dyDescent="0.4">
      <c r="A55" s="32" t="s">
        <v>56</v>
      </c>
      <c r="B55" s="30" t="s">
        <v>57</v>
      </c>
      <c r="C55" s="30" t="s">
        <v>62</v>
      </c>
      <c r="D55" s="31">
        <v>21.661999999999999</v>
      </c>
      <c r="E55" s="31">
        <v>14.86</v>
      </c>
    </row>
    <row r="56" spans="1:5" x14ac:dyDescent="0.4">
      <c r="A56" s="32" t="s">
        <v>56</v>
      </c>
      <c r="B56" s="30" t="s">
        <v>57</v>
      </c>
      <c r="C56" s="30" t="s">
        <v>62</v>
      </c>
      <c r="D56" s="31">
        <v>20.212</v>
      </c>
      <c r="E56" s="31">
        <v>15.805</v>
      </c>
    </row>
    <row r="57" spans="1:5" x14ac:dyDescent="0.4">
      <c r="A57" s="32" t="s">
        <v>56</v>
      </c>
      <c r="B57" s="30" t="s">
        <v>57</v>
      </c>
      <c r="C57" s="30" t="s">
        <v>63</v>
      </c>
      <c r="D57" s="31">
        <v>89.94</v>
      </c>
      <c r="E57" s="31">
        <v>15.978999999999999</v>
      </c>
    </row>
    <row r="58" spans="1:5" x14ac:dyDescent="0.4">
      <c r="A58" s="32" t="s">
        <v>56</v>
      </c>
      <c r="B58" s="30" t="s">
        <v>57</v>
      </c>
      <c r="C58" s="30" t="s">
        <v>62</v>
      </c>
      <c r="D58" s="31">
        <v>40.713999999999999</v>
      </c>
      <c r="E58" s="31">
        <v>24.446000000000002</v>
      </c>
    </row>
    <row r="59" spans="1:5" x14ac:dyDescent="0.4">
      <c r="A59" s="32" t="s">
        <v>56</v>
      </c>
      <c r="B59" s="30" t="s">
        <v>57</v>
      </c>
      <c r="C59" s="30" t="s">
        <v>62</v>
      </c>
      <c r="D59" s="31">
        <v>31.957999999999998</v>
      </c>
      <c r="E59" s="31">
        <v>15.978999999999999</v>
      </c>
    </row>
    <row r="60" spans="1:5" x14ac:dyDescent="0.4">
      <c r="A60" s="32" t="s">
        <v>56</v>
      </c>
      <c r="B60" s="30" t="s">
        <v>57</v>
      </c>
      <c r="C60" s="30" t="s">
        <v>63</v>
      </c>
      <c r="D60" s="31">
        <v>94.051000000000002</v>
      </c>
      <c r="E60" s="31">
        <v>15.045</v>
      </c>
    </row>
    <row r="61" spans="1:5" x14ac:dyDescent="0.4">
      <c r="A61" s="32" t="s">
        <v>56</v>
      </c>
      <c r="B61" s="30" t="s">
        <v>57</v>
      </c>
      <c r="C61" s="30" t="s">
        <v>62</v>
      </c>
      <c r="D61" s="31">
        <v>35.048000000000002</v>
      </c>
      <c r="E61" s="31">
        <v>13.701000000000001</v>
      </c>
    </row>
    <row r="62" spans="1:5" x14ac:dyDescent="0.4">
      <c r="A62" s="32" t="s">
        <v>56</v>
      </c>
      <c r="B62" s="30" t="s">
        <v>57</v>
      </c>
      <c r="C62" s="30" t="s">
        <v>63</v>
      </c>
      <c r="D62" s="31">
        <v>79.132000000000005</v>
      </c>
      <c r="E62" s="31">
        <v>16.821000000000002</v>
      </c>
    </row>
    <row r="63" spans="1:5" x14ac:dyDescent="0.4">
      <c r="A63" s="32" t="s">
        <v>56</v>
      </c>
      <c r="B63" s="30" t="s">
        <v>57</v>
      </c>
      <c r="C63" s="30" t="s">
        <v>63</v>
      </c>
      <c r="D63" s="31">
        <v>77.617999999999995</v>
      </c>
      <c r="E63" s="31">
        <v>11.747999999999999</v>
      </c>
    </row>
    <row r="64" spans="1:5" x14ac:dyDescent="0.4">
      <c r="A64" s="32" t="s">
        <v>56</v>
      </c>
      <c r="B64" s="30" t="s">
        <v>57</v>
      </c>
      <c r="C64" s="30" t="s">
        <v>63</v>
      </c>
      <c r="D64" s="31">
        <v>82.772000000000006</v>
      </c>
      <c r="E64" s="31">
        <v>12.488</v>
      </c>
    </row>
    <row r="65" spans="1:5" x14ac:dyDescent="0.4">
      <c r="A65" s="32" t="s">
        <v>56</v>
      </c>
      <c r="B65" s="30" t="s">
        <v>57</v>
      </c>
      <c r="C65" s="30" t="s">
        <v>62</v>
      </c>
      <c r="D65" s="31">
        <v>42.585999999999999</v>
      </c>
      <c r="E65" s="31">
        <v>24.977</v>
      </c>
    </row>
    <row r="66" spans="1:5" x14ac:dyDescent="0.4">
      <c r="A66" s="32" t="s">
        <v>56</v>
      </c>
      <c r="B66" s="30" t="s">
        <v>57</v>
      </c>
      <c r="C66" s="30" t="s">
        <v>62</v>
      </c>
      <c r="D66" s="31">
        <v>33.103999999999999</v>
      </c>
      <c r="E66" s="31">
        <v>15.446999999999999</v>
      </c>
    </row>
    <row r="67" spans="1:5" x14ac:dyDescent="0.4">
      <c r="A67" s="32" t="s">
        <v>56</v>
      </c>
      <c r="B67" s="30" t="s">
        <v>57</v>
      </c>
      <c r="C67" s="30" t="s">
        <v>63</v>
      </c>
      <c r="D67" s="31">
        <v>104.13500000000001</v>
      </c>
      <c r="E67" s="31">
        <v>15.762</v>
      </c>
    </row>
    <row r="68" spans="1:5" x14ac:dyDescent="0.4">
      <c r="A68" s="32" t="s">
        <v>56</v>
      </c>
      <c r="B68" s="30" t="s">
        <v>57</v>
      </c>
      <c r="C68" s="30" t="s">
        <v>62</v>
      </c>
      <c r="D68" s="31">
        <v>32.725999999999999</v>
      </c>
      <c r="E68" s="31">
        <v>17.238</v>
      </c>
    </row>
    <row r="69" spans="1:5" x14ac:dyDescent="0.4">
      <c r="A69" s="32" t="s">
        <v>56</v>
      </c>
      <c r="B69" s="30" t="s">
        <v>57</v>
      </c>
      <c r="C69" s="30" t="s">
        <v>62</v>
      </c>
      <c r="D69" s="31">
        <v>47.256</v>
      </c>
      <c r="E69" s="31">
        <v>14.653</v>
      </c>
    </row>
    <row r="70" spans="1:5" x14ac:dyDescent="0.4">
      <c r="A70" s="32" t="s">
        <v>56</v>
      </c>
      <c r="B70" s="30" t="s">
        <v>57</v>
      </c>
      <c r="C70" s="30" t="s">
        <v>63</v>
      </c>
      <c r="D70" s="31">
        <v>90.582999999999998</v>
      </c>
      <c r="E70" s="31">
        <v>16.821000000000002</v>
      </c>
    </row>
    <row r="71" spans="1:5" x14ac:dyDescent="0.4">
      <c r="A71" s="32" t="s">
        <v>56</v>
      </c>
      <c r="B71" s="30" t="s">
        <v>57</v>
      </c>
      <c r="C71" s="30" t="s">
        <v>63</v>
      </c>
      <c r="D71" s="31">
        <v>91.19</v>
      </c>
      <c r="E71" s="31">
        <v>26.815999999999999</v>
      </c>
    </row>
    <row r="72" spans="1:5" x14ac:dyDescent="0.4">
      <c r="A72" s="32" t="s">
        <v>56</v>
      </c>
      <c r="B72" s="30" t="s">
        <v>57</v>
      </c>
      <c r="C72" s="30" t="s">
        <v>62</v>
      </c>
      <c r="D72" s="31">
        <v>57.673999999999999</v>
      </c>
      <c r="E72" s="31">
        <v>16.332000000000001</v>
      </c>
    </row>
    <row r="73" spans="1:5" x14ac:dyDescent="0.4">
      <c r="A73" s="32" t="s">
        <v>56</v>
      </c>
      <c r="B73" s="30" t="s">
        <v>57</v>
      </c>
      <c r="C73" s="30" t="s">
        <v>62</v>
      </c>
      <c r="D73" s="31">
        <v>42.411000000000001</v>
      </c>
      <c r="E73" s="31">
        <v>19.98</v>
      </c>
    </row>
    <row r="74" spans="1:5" x14ac:dyDescent="0.4">
      <c r="A74" s="32" t="s">
        <v>56</v>
      </c>
      <c r="B74" s="30" t="s">
        <v>57</v>
      </c>
      <c r="C74" s="30" t="s">
        <v>62</v>
      </c>
      <c r="D74" s="31">
        <v>51.034999999999997</v>
      </c>
      <c r="E74" s="31">
        <v>8.9469999999999992</v>
      </c>
    </row>
    <row r="75" spans="1:5" x14ac:dyDescent="0.4">
      <c r="A75" s="32" t="s">
        <v>64</v>
      </c>
      <c r="B75" s="30" t="s">
        <v>65</v>
      </c>
      <c r="C75" s="30" t="s">
        <v>63</v>
      </c>
      <c r="D75" s="31">
        <v>151.709</v>
      </c>
      <c r="E75" s="31">
        <v>16.420999999999999</v>
      </c>
    </row>
    <row r="76" spans="1:5" x14ac:dyDescent="0.4">
      <c r="A76" s="32" t="s">
        <v>64</v>
      </c>
      <c r="B76" s="30" t="s">
        <v>65</v>
      </c>
      <c r="C76" s="30" t="s">
        <v>62</v>
      </c>
      <c r="D76" s="31">
        <v>37.698</v>
      </c>
      <c r="E76" s="31">
        <v>13.022</v>
      </c>
    </row>
    <row r="77" spans="1:5" x14ac:dyDescent="0.4">
      <c r="A77" s="32" t="s">
        <v>64</v>
      </c>
      <c r="B77" s="30" t="s">
        <v>65</v>
      </c>
      <c r="C77" s="30" t="s">
        <v>62</v>
      </c>
      <c r="D77" s="31">
        <v>43.651000000000003</v>
      </c>
      <c r="E77" s="31">
        <v>19.905000000000001</v>
      </c>
    </row>
    <row r="78" spans="1:5" x14ac:dyDescent="0.4">
      <c r="A78" s="32" t="s">
        <v>64</v>
      </c>
      <c r="B78" s="30" t="s">
        <v>65</v>
      </c>
      <c r="C78" s="30" t="s">
        <v>63</v>
      </c>
      <c r="D78" s="31">
        <v>147.999</v>
      </c>
      <c r="E78" s="31">
        <v>24.492000000000001</v>
      </c>
    </row>
    <row r="79" spans="1:5" x14ac:dyDescent="0.4">
      <c r="A79" s="32" t="s">
        <v>64</v>
      </c>
      <c r="B79" s="30" t="s">
        <v>65</v>
      </c>
      <c r="C79" s="30" t="s">
        <v>62</v>
      </c>
      <c r="D79" s="31">
        <v>52.087000000000003</v>
      </c>
      <c r="E79" s="31">
        <v>11.065</v>
      </c>
    </row>
    <row r="80" spans="1:5" x14ac:dyDescent="0.4">
      <c r="A80" s="32" t="s">
        <v>64</v>
      </c>
      <c r="B80" s="30" t="s">
        <v>65</v>
      </c>
      <c r="C80" s="30" t="s">
        <v>62</v>
      </c>
      <c r="D80" s="31">
        <v>19.344000000000001</v>
      </c>
      <c r="E80" s="31">
        <v>12.076000000000001</v>
      </c>
    </row>
    <row r="81" spans="1:5" x14ac:dyDescent="0.4">
      <c r="A81" s="32" t="s">
        <v>64</v>
      </c>
      <c r="B81" s="30" t="s">
        <v>65</v>
      </c>
      <c r="C81" s="30" t="s">
        <v>62</v>
      </c>
      <c r="D81" s="31">
        <v>29.016999999999999</v>
      </c>
      <c r="E81" s="31">
        <v>10.555999999999999</v>
      </c>
    </row>
    <row r="82" spans="1:5" x14ac:dyDescent="0.4">
      <c r="A82" s="32" t="s">
        <v>64</v>
      </c>
      <c r="B82" s="30" t="s">
        <v>65</v>
      </c>
      <c r="C82" s="30" t="s">
        <v>62</v>
      </c>
      <c r="D82" s="31">
        <v>27.079000000000001</v>
      </c>
      <c r="E82" s="31">
        <v>18.949000000000002</v>
      </c>
    </row>
    <row r="83" spans="1:5" x14ac:dyDescent="0.4">
      <c r="A83" s="32" t="s">
        <v>64</v>
      </c>
      <c r="B83" s="30" t="s">
        <v>65</v>
      </c>
      <c r="C83" s="30" t="s">
        <v>62</v>
      </c>
      <c r="D83" s="31">
        <v>28.969000000000001</v>
      </c>
      <c r="E83" s="31">
        <v>8.2940000000000005</v>
      </c>
    </row>
    <row r="84" spans="1:5" x14ac:dyDescent="0.4">
      <c r="A84" s="32" t="s">
        <v>64</v>
      </c>
      <c r="B84" s="30" t="s">
        <v>65</v>
      </c>
      <c r="C84" s="30" t="s">
        <v>63</v>
      </c>
      <c r="D84" s="31">
        <v>110.312</v>
      </c>
      <c r="E84" s="31">
        <v>16.295000000000002</v>
      </c>
    </row>
    <row r="85" spans="1:5" x14ac:dyDescent="0.4">
      <c r="A85" s="32" t="s">
        <v>64</v>
      </c>
      <c r="B85" s="30" t="s">
        <v>65</v>
      </c>
      <c r="C85" s="30" t="s">
        <v>63</v>
      </c>
      <c r="D85" s="31">
        <v>75.292000000000002</v>
      </c>
      <c r="E85" s="31">
        <v>19.094000000000001</v>
      </c>
    </row>
    <row r="86" spans="1:5" x14ac:dyDescent="0.4">
      <c r="A86" s="32" t="s">
        <v>64</v>
      </c>
      <c r="B86" s="30" t="s">
        <v>65</v>
      </c>
      <c r="C86" s="30" t="s">
        <v>63</v>
      </c>
      <c r="D86" s="31">
        <v>146.58099999999999</v>
      </c>
      <c r="E86" s="31">
        <v>15.738</v>
      </c>
    </row>
    <row r="87" spans="1:5" x14ac:dyDescent="0.4">
      <c r="A87" s="32" t="s">
        <v>64</v>
      </c>
      <c r="B87" s="30" t="s">
        <v>65</v>
      </c>
      <c r="C87" s="30" t="s">
        <v>63</v>
      </c>
      <c r="D87" s="31">
        <v>108.012</v>
      </c>
      <c r="E87" s="31">
        <v>19.721</v>
      </c>
    </row>
    <row r="88" spans="1:5" x14ac:dyDescent="0.4">
      <c r="D88" s="31"/>
      <c r="E88" s="31"/>
    </row>
    <row r="89" spans="1:5" x14ac:dyDescent="0.4">
      <c r="D89" s="31"/>
      <c r="E89" s="31"/>
    </row>
    <row r="90" spans="1:5" x14ac:dyDescent="0.4">
      <c r="D90" s="31"/>
      <c r="E90" s="31"/>
    </row>
    <row r="91" spans="1:5" x14ac:dyDescent="0.4">
      <c r="D91" s="31"/>
      <c r="E91" s="31"/>
    </row>
    <row r="92" spans="1:5" x14ac:dyDescent="0.4">
      <c r="D92" s="31"/>
      <c r="E92" s="31"/>
    </row>
    <row r="93" spans="1:5" x14ac:dyDescent="0.4">
      <c r="D93" s="31"/>
      <c r="E93" s="31"/>
    </row>
    <row r="94" spans="1:5" x14ac:dyDescent="0.4">
      <c r="D94" s="31"/>
      <c r="E94" s="31"/>
    </row>
    <row r="95" spans="1:5" x14ac:dyDescent="0.4">
      <c r="D95" s="31"/>
      <c r="E95" s="31"/>
    </row>
    <row r="96" spans="1:5" x14ac:dyDescent="0.4">
      <c r="D96" s="31"/>
      <c r="E96" s="31"/>
    </row>
    <row r="97" spans="4:5" x14ac:dyDescent="0.4">
      <c r="D97" s="31"/>
      <c r="E97" s="31"/>
    </row>
    <row r="98" spans="4:5" x14ac:dyDescent="0.4">
      <c r="D98" s="31"/>
      <c r="E98" s="31"/>
    </row>
    <row r="99" spans="4:5" x14ac:dyDescent="0.4">
      <c r="D99" s="31"/>
      <c r="E99" s="31"/>
    </row>
    <row r="100" spans="4:5" x14ac:dyDescent="0.4">
      <c r="D100" s="31"/>
      <c r="E100" s="31"/>
    </row>
    <row r="101" spans="4:5" x14ac:dyDescent="0.4">
      <c r="D101" s="31"/>
      <c r="E101" s="31"/>
    </row>
    <row r="102" spans="4:5" x14ac:dyDescent="0.4">
      <c r="D102" s="31"/>
      <c r="E102" s="31"/>
    </row>
    <row r="103" spans="4:5" x14ac:dyDescent="0.4">
      <c r="D103" s="31"/>
      <c r="E103" s="31"/>
    </row>
    <row r="104" spans="4:5" x14ac:dyDescent="0.4">
      <c r="D104" s="31"/>
      <c r="E104" s="31"/>
    </row>
    <row r="105" spans="4:5" x14ac:dyDescent="0.4">
      <c r="D105" s="31"/>
      <c r="E105" s="31"/>
    </row>
    <row r="106" spans="4:5" x14ac:dyDescent="0.4">
      <c r="D106" s="31"/>
      <c r="E106" s="31"/>
    </row>
    <row r="107" spans="4:5" x14ac:dyDescent="0.4">
      <c r="D107" s="31"/>
      <c r="E107" s="31"/>
    </row>
    <row r="108" spans="4:5" x14ac:dyDescent="0.4">
      <c r="D108" s="31"/>
      <c r="E108" s="31"/>
    </row>
    <row r="109" spans="4:5" x14ac:dyDescent="0.4">
      <c r="D109" s="31"/>
      <c r="E109" s="31"/>
    </row>
    <row r="110" spans="4:5" x14ac:dyDescent="0.4">
      <c r="D110" s="31"/>
      <c r="E110" s="31"/>
    </row>
    <row r="111" spans="4:5" x14ac:dyDescent="0.4">
      <c r="D111" s="31"/>
      <c r="E111" s="31"/>
    </row>
    <row r="112" spans="4:5" x14ac:dyDescent="0.4">
      <c r="D112" s="31"/>
      <c r="E112" s="31"/>
    </row>
    <row r="113" spans="4:5" x14ac:dyDescent="0.4">
      <c r="D113" s="33"/>
      <c r="E113" s="33"/>
    </row>
    <row r="114" spans="4:5" x14ac:dyDescent="0.4">
      <c r="D114" s="33"/>
      <c r="E114" s="33"/>
    </row>
    <row r="115" spans="4:5" x14ac:dyDescent="0.4">
      <c r="D115" s="33"/>
      <c r="E115" s="33"/>
    </row>
    <row r="116" spans="4:5" x14ac:dyDescent="0.4">
      <c r="D116" s="33"/>
      <c r="E116" s="33"/>
    </row>
    <row r="117" spans="4:5" x14ac:dyDescent="0.4">
      <c r="D117" s="33"/>
      <c r="E117" s="33"/>
    </row>
    <row r="118" spans="4:5" x14ac:dyDescent="0.4">
      <c r="D118" s="33"/>
      <c r="E118" s="33"/>
    </row>
    <row r="119" spans="4:5" x14ac:dyDescent="0.4">
      <c r="D119" s="33"/>
      <c r="E119" s="33"/>
    </row>
    <row r="120" spans="4:5" x14ac:dyDescent="0.4">
      <c r="D120" s="33"/>
      <c r="E120" s="33"/>
    </row>
    <row r="121" spans="4:5" x14ac:dyDescent="0.4">
      <c r="D121" s="33"/>
      <c r="E121" s="33"/>
    </row>
    <row r="122" spans="4:5" x14ac:dyDescent="0.4">
      <c r="D122" s="33"/>
      <c r="E122" s="33"/>
    </row>
    <row r="123" spans="4:5" x14ac:dyDescent="0.4">
      <c r="D123" s="33"/>
      <c r="E123" s="33"/>
    </row>
    <row r="124" spans="4:5" x14ac:dyDescent="0.4">
      <c r="D124" s="33"/>
      <c r="E124" s="33"/>
    </row>
    <row r="125" spans="4:5" x14ac:dyDescent="0.4">
      <c r="D125" s="33"/>
      <c r="E125" s="33"/>
    </row>
    <row r="126" spans="4:5" x14ac:dyDescent="0.4">
      <c r="D126" s="33"/>
      <c r="E126" s="33"/>
    </row>
    <row r="127" spans="4:5" x14ac:dyDescent="0.4">
      <c r="D127" s="33"/>
      <c r="E127" s="33"/>
    </row>
    <row r="128" spans="4:5" x14ac:dyDescent="0.4">
      <c r="D128" s="33"/>
      <c r="E128" s="33"/>
    </row>
    <row r="129" spans="4:5" x14ac:dyDescent="0.4">
      <c r="D129" s="33"/>
      <c r="E129" s="33"/>
    </row>
    <row r="130" spans="4:5" x14ac:dyDescent="0.4">
      <c r="D130" s="33"/>
      <c r="E130" s="33"/>
    </row>
    <row r="131" spans="4:5" x14ac:dyDescent="0.4">
      <c r="D131" s="33"/>
      <c r="E131" s="33"/>
    </row>
    <row r="132" spans="4:5" x14ac:dyDescent="0.4">
      <c r="D132" s="33"/>
      <c r="E132" s="33"/>
    </row>
    <row r="133" spans="4:5" x14ac:dyDescent="0.4">
      <c r="D133" s="33"/>
      <c r="E133" s="33"/>
    </row>
    <row r="134" spans="4:5" x14ac:dyDescent="0.4">
      <c r="D134" s="33"/>
      <c r="E134" s="33"/>
    </row>
    <row r="135" spans="4:5" x14ac:dyDescent="0.4">
      <c r="D135" s="33"/>
      <c r="E135" s="33"/>
    </row>
    <row r="136" spans="4:5" x14ac:dyDescent="0.4">
      <c r="D136" s="33"/>
      <c r="E136" s="33"/>
    </row>
    <row r="137" spans="4:5" x14ac:dyDescent="0.4">
      <c r="D137" s="33"/>
      <c r="E137" s="33"/>
    </row>
    <row r="138" spans="4:5" x14ac:dyDescent="0.4">
      <c r="D138" s="33"/>
      <c r="E138" s="33"/>
    </row>
    <row r="139" spans="4:5" x14ac:dyDescent="0.4">
      <c r="D139" s="33"/>
      <c r="E139" s="33"/>
    </row>
    <row r="140" spans="4:5" x14ac:dyDescent="0.4">
      <c r="D140" s="33"/>
      <c r="E140" s="33"/>
    </row>
    <row r="141" spans="4:5" x14ac:dyDescent="0.4">
      <c r="D141" s="33"/>
      <c r="E141" s="33"/>
    </row>
    <row r="142" spans="4:5" x14ac:dyDescent="0.4">
      <c r="D142" s="33"/>
      <c r="E142" s="33"/>
    </row>
    <row r="143" spans="4:5" x14ac:dyDescent="0.4">
      <c r="D143" s="33"/>
      <c r="E143" s="33"/>
    </row>
    <row r="144" spans="4:5" x14ac:dyDescent="0.4">
      <c r="D144" s="33"/>
      <c r="E144" s="33"/>
    </row>
    <row r="145" spans="4:5" x14ac:dyDescent="0.4">
      <c r="D145" s="33"/>
      <c r="E145" s="33"/>
    </row>
    <row r="146" spans="4:5" x14ac:dyDescent="0.4">
      <c r="D146" s="33"/>
      <c r="E146" s="33"/>
    </row>
    <row r="147" spans="4:5" x14ac:dyDescent="0.4">
      <c r="D147" s="33"/>
      <c r="E147" s="33"/>
    </row>
    <row r="148" spans="4:5" x14ac:dyDescent="0.4">
      <c r="D148" s="33"/>
      <c r="E148" s="33"/>
    </row>
    <row r="149" spans="4:5" x14ac:dyDescent="0.4">
      <c r="D149" s="33"/>
      <c r="E149" s="33"/>
    </row>
    <row r="150" spans="4:5" x14ac:dyDescent="0.4">
      <c r="D150" s="33"/>
      <c r="E150" s="33"/>
    </row>
    <row r="151" spans="4:5" x14ac:dyDescent="0.4">
      <c r="D151" s="33"/>
      <c r="E151" s="33"/>
    </row>
    <row r="152" spans="4:5" x14ac:dyDescent="0.4">
      <c r="D152" s="33"/>
      <c r="E152" s="33"/>
    </row>
    <row r="153" spans="4:5" x14ac:dyDescent="0.4">
      <c r="D153" s="33"/>
      <c r="E153" s="33"/>
    </row>
    <row r="154" spans="4:5" x14ac:dyDescent="0.4">
      <c r="D154" s="33"/>
      <c r="E154" s="33"/>
    </row>
    <row r="155" spans="4:5" x14ac:dyDescent="0.4">
      <c r="D155" s="33"/>
      <c r="E155" s="33"/>
    </row>
    <row r="156" spans="4:5" x14ac:dyDescent="0.4">
      <c r="D156" s="33"/>
      <c r="E156" s="33"/>
    </row>
    <row r="157" spans="4:5" x14ac:dyDescent="0.4">
      <c r="D157" s="33"/>
      <c r="E157" s="33"/>
    </row>
    <row r="158" spans="4:5" x14ac:dyDescent="0.4">
      <c r="D158" s="33"/>
      <c r="E158" s="33"/>
    </row>
    <row r="159" spans="4:5" x14ac:dyDescent="0.4">
      <c r="D159" s="33"/>
      <c r="E159" s="33"/>
    </row>
    <row r="160" spans="4:5" x14ac:dyDescent="0.4">
      <c r="D160" s="33"/>
      <c r="E160" s="33"/>
    </row>
    <row r="161" spans="4:5" x14ac:dyDescent="0.4">
      <c r="D161" s="33"/>
      <c r="E161" s="33"/>
    </row>
    <row r="162" spans="4:5" x14ac:dyDescent="0.4">
      <c r="D162" s="33"/>
      <c r="E162" s="33"/>
    </row>
    <row r="163" spans="4:5" x14ac:dyDescent="0.4">
      <c r="D163" s="33"/>
      <c r="E163" s="33"/>
    </row>
    <row r="164" spans="4:5" x14ac:dyDescent="0.4">
      <c r="D164" s="33"/>
      <c r="E164" s="33"/>
    </row>
    <row r="165" spans="4:5" x14ac:dyDescent="0.4">
      <c r="D165" s="33"/>
      <c r="E165" s="33"/>
    </row>
    <row r="166" spans="4:5" x14ac:dyDescent="0.4">
      <c r="D166" s="33"/>
      <c r="E166" s="33"/>
    </row>
    <row r="167" spans="4:5" x14ac:dyDescent="0.4">
      <c r="D167" s="33"/>
      <c r="E167" s="33"/>
    </row>
    <row r="168" spans="4:5" x14ac:dyDescent="0.4">
      <c r="D168" s="33"/>
      <c r="E168" s="33"/>
    </row>
    <row r="169" spans="4:5" x14ac:dyDescent="0.4">
      <c r="D169" s="33"/>
      <c r="E169" s="33"/>
    </row>
    <row r="170" spans="4:5" x14ac:dyDescent="0.4">
      <c r="D170" s="33"/>
      <c r="E170" s="33"/>
    </row>
    <row r="171" spans="4:5" x14ac:dyDescent="0.4">
      <c r="D171" s="33"/>
      <c r="E171" s="33"/>
    </row>
    <row r="172" spans="4:5" x14ac:dyDescent="0.4">
      <c r="D172" s="33"/>
      <c r="E172" s="33"/>
    </row>
    <row r="173" spans="4:5" x14ac:dyDescent="0.4">
      <c r="D173" s="33"/>
      <c r="E173" s="33"/>
    </row>
    <row r="174" spans="4:5" x14ac:dyDescent="0.4">
      <c r="D174" s="33"/>
      <c r="E174" s="33"/>
    </row>
    <row r="175" spans="4:5" x14ac:dyDescent="0.4">
      <c r="D175" s="33"/>
      <c r="E175" s="33"/>
    </row>
    <row r="176" spans="4:5" x14ac:dyDescent="0.4">
      <c r="D176" s="33"/>
      <c r="E176" s="33"/>
    </row>
    <row r="177" spans="4:5" x14ac:dyDescent="0.4">
      <c r="D177" s="33"/>
      <c r="E177" s="33"/>
    </row>
    <row r="178" spans="4:5" x14ac:dyDescent="0.4">
      <c r="D178" s="33"/>
      <c r="E178" s="33"/>
    </row>
    <row r="179" spans="4:5" x14ac:dyDescent="0.4">
      <c r="D179" s="33"/>
      <c r="E179" s="33"/>
    </row>
    <row r="180" spans="4:5" x14ac:dyDescent="0.4">
      <c r="D180" s="33"/>
      <c r="E180" s="33"/>
    </row>
    <row r="181" spans="4:5" x14ac:dyDescent="0.4">
      <c r="D181" s="33"/>
      <c r="E181" s="33"/>
    </row>
    <row r="182" spans="4:5" x14ac:dyDescent="0.4">
      <c r="D182" s="33"/>
      <c r="E182" s="33"/>
    </row>
    <row r="183" spans="4:5" x14ac:dyDescent="0.4">
      <c r="D183" s="33"/>
      <c r="E183" s="33"/>
    </row>
    <row r="184" spans="4:5" x14ac:dyDescent="0.4">
      <c r="D184" s="33"/>
      <c r="E184" s="33"/>
    </row>
    <row r="185" spans="4:5" x14ac:dyDescent="0.4">
      <c r="D185" s="33"/>
      <c r="E185" s="33"/>
    </row>
    <row r="186" spans="4:5" x14ac:dyDescent="0.4">
      <c r="D186" s="33"/>
      <c r="E186" s="33"/>
    </row>
    <row r="187" spans="4:5" x14ac:dyDescent="0.4">
      <c r="D187" s="33"/>
      <c r="E187" s="33"/>
    </row>
    <row r="188" spans="4:5" x14ac:dyDescent="0.4">
      <c r="D188" s="33"/>
      <c r="E188" s="33"/>
    </row>
    <row r="189" spans="4:5" x14ac:dyDescent="0.4">
      <c r="D189" s="33"/>
      <c r="E189" s="33"/>
    </row>
    <row r="190" spans="4:5" x14ac:dyDescent="0.4">
      <c r="D190" s="33"/>
      <c r="E190" s="33"/>
    </row>
    <row r="191" spans="4:5" x14ac:dyDescent="0.4">
      <c r="D191" s="33"/>
      <c r="E191" s="33"/>
    </row>
    <row r="192" spans="4:5" x14ac:dyDescent="0.4">
      <c r="D192" s="33"/>
      <c r="E192" s="33"/>
    </row>
    <row r="193" spans="4:5" x14ac:dyDescent="0.4">
      <c r="D193" s="33"/>
      <c r="E193" s="33"/>
    </row>
    <row r="194" spans="4:5" x14ac:dyDescent="0.4">
      <c r="D194" s="33"/>
      <c r="E194" s="33"/>
    </row>
    <row r="195" spans="4:5" x14ac:dyDescent="0.4">
      <c r="D195" s="33"/>
      <c r="E195" s="33"/>
    </row>
    <row r="196" spans="4:5" x14ac:dyDescent="0.4">
      <c r="D196" s="33"/>
      <c r="E196" s="33"/>
    </row>
    <row r="197" spans="4:5" x14ac:dyDescent="0.4">
      <c r="D197" s="33"/>
      <c r="E197" s="33"/>
    </row>
    <row r="198" spans="4:5" x14ac:dyDescent="0.4">
      <c r="D198" s="33"/>
      <c r="E198" s="33"/>
    </row>
    <row r="199" spans="4:5" x14ac:dyDescent="0.4">
      <c r="D199" s="33"/>
      <c r="E199" s="33"/>
    </row>
    <row r="200" spans="4:5" x14ac:dyDescent="0.4">
      <c r="D200" s="33"/>
      <c r="E200" s="33"/>
    </row>
    <row r="201" spans="4:5" x14ac:dyDescent="0.4">
      <c r="D201" s="33"/>
      <c r="E201" s="33"/>
    </row>
    <row r="202" spans="4:5" x14ac:dyDescent="0.4">
      <c r="D202" s="33"/>
      <c r="E202" s="33"/>
    </row>
    <row r="203" spans="4:5" x14ac:dyDescent="0.4">
      <c r="D203" s="33"/>
      <c r="E203" s="3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7F3A5-E655-4667-9B47-12DB73E2C007}">
  <dimension ref="A1:E175"/>
  <sheetViews>
    <sheetView topLeftCell="A24" workbookViewId="0">
      <selection activeCell="A36" sqref="A36:B59"/>
    </sheetView>
  </sheetViews>
  <sheetFormatPr defaultRowHeight="16" x14ac:dyDescent="0.4"/>
  <cols>
    <col min="1" max="1" width="23.4140625" style="32" customWidth="1"/>
    <col min="2" max="2" width="23.4140625" style="30" customWidth="1"/>
    <col min="3" max="5" width="10.58203125" style="30" customWidth="1"/>
    <col min="6" max="8" width="10.58203125" customWidth="1"/>
  </cols>
  <sheetData>
    <row r="1" spans="1:5" x14ac:dyDescent="0.4">
      <c r="A1" s="28" t="s">
        <v>41</v>
      </c>
      <c r="B1" s="28" t="s">
        <v>42</v>
      </c>
      <c r="C1" s="28" t="s">
        <v>59</v>
      </c>
      <c r="D1" s="28" t="s">
        <v>60</v>
      </c>
      <c r="E1" s="28" t="s">
        <v>61</v>
      </c>
    </row>
    <row r="2" spans="1:5" x14ac:dyDescent="0.4">
      <c r="A2" s="29" t="s">
        <v>52</v>
      </c>
      <c r="B2" s="30" t="s">
        <v>53</v>
      </c>
      <c r="C2" s="30" t="s">
        <v>63</v>
      </c>
      <c r="D2" s="31">
        <v>240.09399999999999</v>
      </c>
      <c r="E2" s="31">
        <v>21.969000000000001</v>
      </c>
    </row>
    <row r="3" spans="1:5" x14ac:dyDescent="0.4">
      <c r="A3" s="29" t="s">
        <v>52</v>
      </c>
      <c r="B3" s="30" t="s">
        <v>53</v>
      </c>
      <c r="C3" s="30" t="s">
        <v>63</v>
      </c>
      <c r="D3" s="31">
        <v>96.186000000000007</v>
      </c>
      <c r="E3" s="31">
        <v>11.336</v>
      </c>
    </row>
    <row r="4" spans="1:5" x14ac:dyDescent="0.4">
      <c r="A4" s="29" t="s">
        <v>52</v>
      </c>
      <c r="B4" s="30" t="s">
        <v>53</v>
      </c>
      <c r="C4" s="30" t="s">
        <v>63</v>
      </c>
      <c r="D4" s="31">
        <v>200.94800000000001</v>
      </c>
      <c r="E4" s="31">
        <v>16.033000000000001</v>
      </c>
    </row>
    <row r="5" spans="1:5" x14ac:dyDescent="0.4">
      <c r="A5" s="29" t="s">
        <v>52</v>
      </c>
      <c r="B5" s="30" t="s">
        <v>53</v>
      </c>
      <c r="C5" s="30" t="s">
        <v>63</v>
      </c>
      <c r="D5" s="31">
        <v>190.45</v>
      </c>
      <c r="E5" s="31">
        <v>13.420999999999999</v>
      </c>
    </row>
    <row r="6" spans="1:5" x14ac:dyDescent="0.4">
      <c r="A6" s="29" t="s">
        <v>52</v>
      </c>
      <c r="B6" s="30" t="s">
        <v>53</v>
      </c>
      <c r="C6" s="30" t="s">
        <v>63</v>
      </c>
      <c r="D6" s="31">
        <v>147.227</v>
      </c>
      <c r="E6" s="31">
        <v>14.708</v>
      </c>
    </row>
    <row r="7" spans="1:5" x14ac:dyDescent="0.4">
      <c r="A7" s="29" t="s">
        <v>52</v>
      </c>
      <c r="B7" s="30" t="s">
        <v>53</v>
      </c>
      <c r="C7" s="30" t="s">
        <v>63</v>
      </c>
      <c r="D7" s="31">
        <v>158.52699999999999</v>
      </c>
      <c r="E7" s="31">
        <v>19.061</v>
      </c>
    </row>
    <row r="8" spans="1:5" x14ac:dyDescent="0.4">
      <c r="A8" s="29" t="s">
        <v>52</v>
      </c>
      <c r="B8" s="30" t="s">
        <v>53</v>
      </c>
      <c r="C8" s="30" t="s">
        <v>63</v>
      </c>
      <c r="D8" s="31">
        <v>94.486999999999995</v>
      </c>
      <c r="E8" s="31">
        <v>10.718999999999999</v>
      </c>
    </row>
    <row r="9" spans="1:5" x14ac:dyDescent="0.4">
      <c r="A9" s="29" t="s">
        <v>52</v>
      </c>
      <c r="B9" s="30" t="s">
        <v>53</v>
      </c>
      <c r="C9" s="30" t="s">
        <v>63</v>
      </c>
      <c r="D9" s="31">
        <v>179.327</v>
      </c>
      <c r="E9" s="31">
        <v>19.125</v>
      </c>
    </row>
    <row r="10" spans="1:5" x14ac:dyDescent="0.4">
      <c r="A10" s="29" t="s">
        <v>52</v>
      </c>
      <c r="B10" s="30" t="s">
        <v>54</v>
      </c>
      <c r="C10" s="30" t="s">
        <v>63</v>
      </c>
      <c r="D10" s="31">
        <v>242.25800000000001</v>
      </c>
      <c r="E10" s="31">
        <v>23.474</v>
      </c>
    </row>
    <row r="11" spans="1:5" x14ac:dyDescent="0.4">
      <c r="A11" s="29" t="s">
        <v>52</v>
      </c>
      <c r="B11" s="30" t="s">
        <v>54</v>
      </c>
      <c r="C11" s="30" t="s">
        <v>63</v>
      </c>
      <c r="D11" s="31">
        <v>153.404</v>
      </c>
      <c r="E11" s="31">
        <v>22.513999999999999</v>
      </c>
    </row>
    <row r="12" spans="1:5" x14ac:dyDescent="0.4">
      <c r="A12" s="29" t="s">
        <v>52</v>
      </c>
      <c r="B12" s="30" t="s">
        <v>54</v>
      </c>
      <c r="C12" s="30" t="s">
        <v>63</v>
      </c>
      <c r="D12" s="31">
        <v>61.101999999999997</v>
      </c>
      <c r="E12" s="31">
        <v>13.532</v>
      </c>
    </row>
    <row r="13" spans="1:5" x14ac:dyDescent="0.4">
      <c r="A13" s="29" t="s">
        <v>52</v>
      </c>
      <c r="B13" s="30" t="s">
        <v>54</v>
      </c>
      <c r="C13" s="30" t="s">
        <v>63</v>
      </c>
      <c r="D13" s="31">
        <v>148.54400000000001</v>
      </c>
      <c r="E13" s="31">
        <v>7.8369999999999997</v>
      </c>
    </row>
    <row r="14" spans="1:5" x14ac:dyDescent="0.4">
      <c r="A14" s="29" t="s">
        <v>52</v>
      </c>
      <c r="B14" s="30" t="s">
        <v>54</v>
      </c>
      <c r="C14" s="30" t="s">
        <v>63</v>
      </c>
      <c r="D14" s="31">
        <v>71.685000000000002</v>
      </c>
      <c r="E14" s="31">
        <v>8.968</v>
      </c>
    </row>
    <row r="15" spans="1:5" x14ac:dyDescent="0.4">
      <c r="A15" s="29" t="s">
        <v>52</v>
      </c>
      <c r="B15" s="30" t="s">
        <v>54</v>
      </c>
      <c r="C15" s="30" t="s">
        <v>63</v>
      </c>
      <c r="D15" s="31">
        <v>69.376000000000005</v>
      </c>
      <c r="E15" s="31">
        <v>13.042999999999999</v>
      </c>
    </row>
    <row r="16" spans="1:5" x14ac:dyDescent="0.4">
      <c r="A16" s="29" t="s">
        <v>52</v>
      </c>
      <c r="B16" s="30" t="s">
        <v>54</v>
      </c>
      <c r="C16" s="30" t="s">
        <v>63</v>
      </c>
      <c r="D16" s="31">
        <v>84.234999999999999</v>
      </c>
      <c r="E16" s="31">
        <v>13.420999999999999</v>
      </c>
    </row>
    <row r="17" spans="1:5" x14ac:dyDescent="0.4">
      <c r="A17" s="29" t="s">
        <v>52</v>
      </c>
      <c r="B17" s="30" t="s">
        <v>54</v>
      </c>
      <c r="C17" s="30" t="s">
        <v>63</v>
      </c>
      <c r="D17" s="31">
        <v>55.921999999999997</v>
      </c>
      <c r="E17" s="31">
        <v>8.9860000000000007</v>
      </c>
    </row>
    <row r="18" spans="1:5" x14ac:dyDescent="0.4">
      <c r="A18" s="29" t="s">
        <v>52</v>
      </c>
      <c r="B18" s="30" t="s">
        <v>54</v>
      </c>
      <c r="C18" s="30" t="s">
        <v>63</v>
      </c>
      <c r="D18" s="31">
        <v>69.900999999999996</v>
      </c>
      <c r="E18" s="31">
        <v>16.446999999999999</v>
      </c>
    </row>
    <row r="19" spans="1:5" x14ac:dyDescent="0.4">
      <c r="A19" s="29" t="s">
        <v>52</v>
      </c>
      <c r="B19" s="30" t="s">
        <v>54</v>
      </c>
      <c r="C19" s="30" t="s">
        <v>63</v>
      </c>
      <c r="D19" s="31">
        <v>82.772000000000006</v>
      </c>
      <c r="E19" s="31">
        <v>12.923</v>
      </c>
    </row>
    <row r="20" spans="1:5" x14ac:dyDescent="0.4">
      <c r="A20" s="29" t="s">
        <v>52</v>
      </c>
      <c r="B20" s="30" t="s">
        <v>54</v>
      </c>
      <c r="C20" s="30" t="s">
        <v>63</v>
      </c>
      <c r="D20" s="31">
        <v>184.578</v>
      </c>
      <c r="E20" s="31">
        <v>19.206</v>
      </c>
    </row>
    <row r="21" spans="1:5" x14ac:dyDescent="0.4">
      <c r="A21" s="29" t="s">
        <v>52</v>
      </c>
      <c r="B21" s="30" t="s">
        <v>54</v>
      </c>
      <c r="C21" s="30" t="s">
        <v>63</v>
      </c>
      <c r="D21" s="31">
        <v>162.227</v>
      </c>
      <c r="E21" s="31">
        <v>25.905999999999999</v>
      </c>
    </row>
    <row r="22" spans="1:5" x14ac:dyDescent="0.4">
      <c r="A22" s="29" t="s">
        <v>52</v>
      </c>
      <c r="B22" s="30" t="s">
        <v>54</v>
      </c>
      <c r="C22" s="30" t="s">
        <v>63</v>
      </c>
      <c r="D22" s="31">
        <v>47.289000000000001</v>
      </c>
      <c r="E22" s="31">
        <v>16.718</v>
      </c>
    </row>
    <row r="23" spans="1:5" x14ac:dyDescent="0.4">
      <c r="A23" s="29" t="s">
        <v>52</v>
      </c>
      <c r="B23" s="30" t="s">
        <v>54</v>
      </c>
      <c r="C23" s="30" t="s">
        <v>63</v>
      </c>
      <c r="D23" s="31">
        <v>111.307</v>
      </c>
      <c r="E23" s="31">
        <v>24.991</v>
      </c>
    </row>
    <row r="24" spans="1:5" x14ac:dyDescent="0.4">
      <c r="A24" s="29" t="s">
        <v>52</v>
      </c>
      <c r="B24" s="30" t="s">
        <v>54</v>
      </c>
      <c r="C24" s="30" t="s">
        <v>63</v>
      </c>
      <c r="D24" s="31">
        <v>153.64099999999999</v>
      </c>
      <c r="E24" s="31">
        <v>29.957999999999998</v>
      </c>
    </row>
    <row r="25" spans="1:5" x14ac:dyDescent="0.4">
      <c r="A25" s="29" t="s">
        <v>52</v>
      </c>
      <c r="B25" s="30" t="s">
        <v>54</v>
      </c>
      <c r="C25" s="30" t="s">
        <v>63</v>
      </c>
      <c r="D25" s="31">
        <v>110.863</v>
      </c>
      <c r="E25" s="31">
        <v>20.768000000000001</v>
      </c>
    </row>
    <row r="26" spans="1:5" x14ac:dyDescent="0.4">
      <c r="A26" s="29" t="s">
        <v>52</v>
      </c>
      <c r="B26" s="30" t="s">
        <v>55</v>
      </c>
      <c r="C26" s="30" t="s">
        <v>63</v>
      </c>
      <c r="D26" s="31">
        <v>126.70099999999999</v>
      </c>
      <c r="E26" s="31">
        <v>22.367999999999999</v>
      </c>
    </row>
    <row r="27" spans="1:5" x14ac:dyDescent="0.4">
      <c r="A27" s="29" t="s">
        <v>52</v>
      </c>
      <c r="B27" s="30" t="s">
        <v>55</v>
      </c>
      <c r="C27" s="30" t="s">
        <v>63</v>
      </c>
      <c r="D27" s="31">
        <v>160.70099999999999</v>
      </c>
      <c r="E27" s="31">
        <v>11.298999999999999</v>
      </c>
    </row>
    <row r="28" spans="1:5" x14ac:dyDescent="0.4">
      <c r="A28" s="29" t="s">
        <v>52</v>
      </c>
      <c r="B28" s="30" t="s">
        <v>55</v>
      </c>
      <c r="C28" s="30" t="s">
        <v>63</v>
      </c>
      <c r="D28" s="31">
        <v>211.74199999999999</v>
      </c>
      <c r="E28" s="31">
        <v>19.494</v>
      </c>
    </row>
    <row r="29" spans="1:5" x14ac:dyDescent="0.4">
      <c r="A29" s="29" t="s">
        <v>52</v>
      </c>
      <c r="B29" s="30" t="s">
        <v>55</v>
      </c>
      <c r="C29" s="30" t="s">
        <v>63</v>
      </c>
      <c r="D29" s="31">
        <v>70.147999999999996</v>
      </c>
      <c r="E29" s="31">
        <v>11.821</v>
      </c>
    </row>
    <row r="30" spans="1:5" x14ac:dyDescent="0.4">
      <c r="A30" s="29" t="s">
        <v>52</v>
      </c>
      <c r="B30" s="30" t="s">
        <v>55</v>
      </c>
      <c r="C30" s="30" t="s">
        <v>63</v>
      </c>
      <c r="D30" s="31">
        <v>81.364000000000004</v>
      </c>
      <c r="E30" s="31">
        <v>20.091999999999999</v>
      </c>
    </row>
    <row r="31" spans="1:5" x14ac:dyDescent="0.4">
      <c r="A31" s="29" t="s">
        <v>52</v>
      </c>
      <c r="B31" s="30" t="s">
        <v>55</v>
      </c>
      <c r="C31" s="30" t="s">
        <v>63</v>
      </c>
      <c r="D31" s="31">
        <v>196.202</v>
      </c>
      <c r="E31" s="31">
        <v>8.8109999999999999</v>
      </c>
    </row>
    <row r="32" spans="1:5" x14ac:dyDescent="0.4">
      <c r="A32" s="29" t="s">
        <v>52</v>
      </c>
      <c r="B32" s="30" t="s">
        <v>55</v>
      </c>
      <c r="C32" s="30" t="s">
        <v>63</v>
      </c>
      <c r="D32" s="31">
        <v>73.688000000000002</v>
      </c>
      <c r="E32" s="31">
        <v>23.029</v>
      </c>
    </row>
    <row r="33" spans="1:5" x14ac:dyDescent="0.4">
      <c r="A33" s="29" t="s">
        <v>52</v>
      </c>
      <c r="B33" s="30" t="s">
        <v>55</v>
      </c>
      <c r="C33" s="30" t="s">
        <v>63</v>
      </c>
      <c r="D33" s="31">
        <v>341.22199999999998</v>
      </c>
      <c r="E33" s="31">
        <v>19.178999999999998</v>
      </c>
    </row>
    <row r="34" spans="1:5" x14ac:dyDescent="0.4">
      <c r="A34" s="29" t="s">
        <v>52</v>
      </c>
      <c r="B34" s="30" t="s">
        <v>55</v>
      </c>
      <c r="C34" s="30" t="s">
        <v>63</v>
      </c>
      <c r="D34" s="31">
        <v>174.15899999999999</v>
      </c>
      <c r="E34" s="31">
        <v>23.969000000000001</v>
      </c>
    </row>
    <row r="35" spans="1:5" x14ac:dyDescent="0.4">
      <c r="A35" s="29" t="s">
        <v>52</v>
      </c>
      <c r="B35" s="30" t="s">
        <v>55</v>
      </c>
      <c r="C35" s="30" t="s">
        <v>63</v>
      </c>
      <c r="D35" s="31">
        <v>106.361</v>
      </c>
      <c r="E35" s="31">
        <v>17.126000000000001</v>
      </c>
    </row>
    <row r="36" spans="1:5" x14ac:dyDescent="0.4">
      <c r="A36" s="32" t="s">
        <v>56</v>
      </c>
      <c r="B36" s="30" t="s">
        <v>57</v>
      </c>
      <c r="C36" s="30" t="s">
        <v>63</v>
      </c>
      <c r="D36" s="31">
        <v>255.91</v>
      </c>
      <c r="E36" s="31">
        <v>41.122999999999998</v>
      </c>
    </row>
    <row r="37" spans="1:5" x14ac:dyDescent="0.4">
      <c r="A37" s="32" t="s">
        <v>56</v>
      </c>
      <c r="B37" s="30" t="s">
        <v>57</v>
      </c>
      <c r="C37" s="30" t="s">
        <v>63</v>
      </c>
      <c r="D37" s="31">
        <v>245.94300000000001</v>
      </c>
      <c r="E37" s="31">
        <v>25.286000000000001</v>
      </c>
    </row>
    <row r="38" spans="1:5" x14ac:dyDescent="0.4">
      <c r="A38" s="32" t="s">
        <v>56</v>
      </c>
      <c r="B38" s="30" t="s">
        <v>57</v>
      </c>
      <c r="C38" s="30" t="s">
        <v>63</v>
      </c>
      <c r="D38" s="31">
        <v>122.541</v>
      </c>
      <c r="E38" s="31">
        <v>40.219000000000001</v>
      </c>
    </row>
    <row r="39" spans="1:5" x14ac:dyDescent="0.4">
      <c r="A39" s="32" t="s">
        <v>56</v>
      </c>
      <c r="B39" s="30" t="s">
        <v>57</v>
      </c>
      <c r="C39" s="30" t="s">
        <v>63</v>
      </c>
      <c r="D39" s="31">
        <v>91.19</v>
      </c>
      <c r="E39" s="31">
        <v>20.212</v>
      </c>
    </row>
    <row r="40" spans="1:5" x14ac:dyDescent="0.4">
      <c r="A40" s="32" t="s">
        <v>56</v>
      </c>
      <c r="B40" s="30" t="s">
        <v>57</v>
      </c>
      <c r="C40" s="30" t="s">
        <v>63</v>
      </c>
      <c r="D40" s="31">
        <v>94.981999999999999</v>
      </c>
      <c r="E40" s="31">
        <v>28.925999999999998</v>
      </c>
    </row>
    <row r="41" spans="1:5" x14ac:dyDescent="0.4">
      <c r="A41" s="32" t="s">
        <v>56</v>
      </c>
      <c r="B41" s="30" t="s">
        <v>57</v>
      </c>
      <c r="C41" s="30" t="s">
        <v>63</v>
      </c>
      <c r="D41" s="31">
        <v>300.185</v>
      </c>
      <c r="E41" s="31">
        <v>50.52</v>
      </c>
    </row>
    <row r="42" spans="1:5" x14ac:dyDescent="0.4">
      <c r="A42" s="32" t="s">
        <v>56</v>
      </c>
      <c r="B42" s="30" t="s">
        <v>57</v>
      </c>
      <c r="C42" s="30" t="s">
        <v>63</v>
      </c>
      <c r="D42" s="31">
        <v>207.68100000000001</v>
      </c>
      <c r="E42" s="31">
        <v>24.431999999999999</v>
      </c>
    </row>
    <row r="43" spans="1:5" x14ac:dyDescent="0.4">
      <c r="A43" s="32" t="s">
        <v>56</v>
      </c>
      <c r="B43" s="30" t="s">
        <v>57</v>
      </c>
      <c r="C43" s="30" t="s">
        <v>63</v>
      </c>
      <c r="D43" s="31">
        <v>138.70699999999999</v>
      </c>
      <c r="E43" s="31">
        <v>18.445</v>
      </c>
    </row>
    <row r="44" spans="1:5" x14ac:dyDescent="0.4">
      <c r="A44" s="32" t="s">
        <v>56</v>
      </c>
      <c r="B44" s="30" t="s">
        <v>57</v>
      </c>
      <c r="C44" s="30" t="s">
        <v>63</v>
      </c>
      <c r="D44" s="31">
        <v>108.599</v>
      </c>
      <c r="E44" s="31">
        <v>18.219000000000001</v>
      </c>
    </row>
    <row r="45" spans="1:5" x14ac:dyDescent="0.4">
      <c r="A45" s="32" t="s">
        <v>56</v>
      </c>
      <c r="B45" s="30" t="s">
        <v>57</v>
      </c>
      <c r="C45" s="30" t="s">
        <v>63</v>
      </c>
      <c r="D45" s="31">
        <v>177.47499999999999</v>
      </c>
      <c r="E45" s="31">
        <v>18.806000000000001</v>
      </c>
    </row>
    <row r="46" spans="1:5" x14ac:dyDescent="0.4">
      <c r="A46" s="32" t="s">
        <v>56</v>
      </c>
      <c r="B46" s="30" t="s">
        <v>57</v>
      </c>
      <c r="C46" s="30" t="s">
        <v>63</v>
      </c>
      <c r="D46" s="31">
        <v>205.834</v>
      </c>
      <c r="E46" s="31">
        <v>30.009</v>
      </c>
    </row>
    <row r="47" spans="1:5" x14ac:dyDescent="0.4">
      <c r="A47" s="32" t="s">
        <v>64</v>
      </c>
      <c r="B47" s="30" t="s">
        <v>65</v>
      </c>
      <c r="C47" s="30" t="s">
        <v>63</v>
      </c>
      <c r="D47" s="31">
        <v>275.94799999999998</v>
      </c>
      <c r="E47" s="31">
        <v>37.948</v>
      </c>
    </row>
    <row r="48" spans="1:5" x14ac:dyDescent="0.4">
      <c r="A48" s="32" t="s">
        <v>64</v>
      </c>
      <c r="B48" s="30" t="s">
        <v>65</v>
      </c>
      <c r="C48" s="30" t="s">
        <v>63</v>
      </c>
      <c r="D48" s="31">
        <v>65.563999999999993</v>
      </c>
      <c r="E48" s="31">
        <v>14.207000000000001</v>
      </c>
    </row>
    <row r="49" spans="1:5" x14ac:dyDescent="0.4">
      <c r="A49" s="32" t="s">
        <v>64</v>
      </c>
      <c r="B49" s="30" t="s">
        <v>65</v>
      </c>
      <c r="C49" s="30" t="s">
        <v>63</v>
      </c>
      <c r="D49" s="31">
        <v>85.834000000000003</v>
      </c>
      <c r="E49" s="31">
        <v>17.71</v>
      </c>
    </row>
    <row r="50" spans="1:5" x14ac:dyDescent="0.4">
      <c r="A50" s="32" t="s">
        <v>64</v>
      </c>
      <c r="B50" s="30" t="s">
        <v>65</v>
      </c>
      <c r="C50" s="30" t="s">
        <v>63</v>
      </c>
      <c r="D50" s="31">
        <v>237.376</v>
      </c>
      <c r="E50" s="31">
        <v>24.734000000000002</v>
      </c>
    </row>
    <row r="51" spans="1:5" x14ac:dyDescent="0.4">
      <c r="A51" s="32" t="s">
        <v>64</v>
      </c>
      <c r="B51" s="30" t="s">
        <v>65</v>
      </c>
      <c r="C51" s="30" t="s">
        <v>63</v>
      </c>
      <c r="D51" s="31">
        <v>146.749</v>
      </c>
      <c r="E51" s="31">
        <v>27.734000000000002</v>
      </c>
    </row>
    <row r="52" spans="1:5" x14ac:dyDescent="0.4">
      <c r="A52" s="32" t="s">
        <v>64</v>
      </c>
      <c r="B52" s="30" t="s">
        <v>65</v>
      </c>
      <c r="C52" s="30" t="s">
        <v>63</v>
      </c>
      <c r="D52" s="31">
        <v>54.951999999999998</v>
      </c>
      <c r="E52" s="31">
        <v>21.661999999999999</v>
      </c>
    </row>
    <row r="53" spans="1:5" x14ac:dyDescent="0.4">
      <c r="A53" s="32" t="s">
        <v>64</v>
      </c>
      <c r="B53" s="30" t="s">
        <v>65</v>
      </c>
      <c r="C53" s="30" t="s">
        <v>63</v>
      </c>
      <c r="D53" s="31">
        <v>69.465999999999994</v>
      </c>
      <c r="E53" s="31">
        <v>17.126000000000001</v>
      </c>
    </row>
    <row r="54" spans="1:5" x14ac:dyDescent="0.4">
      <c r="A54" s="32" t="s">
        <v>64</v>
      </c>
      <c r="B54" s="30" t="s">
        <v>65</v>
      </c>
      <c r="C54" s="30" t="s">
        <v>63</v>
      </c>
      <c r="D54" s="31">
        <v>139.38399999999999</v>
      </c>
      <c r="E54" s="31">
        <v>15.784000000000001</v>
      </c>
    </row>
    <row r="55" spans="1:5" x14ac:dyDescent="0.4">
      <c r="A55" s="32" t="s">
        <v>64</v>
      </c>
      <c r="B55" s="30" t="s">
        <v>65</v>
      </c>
      <c r="C55" s="30" t="s">
        <v>63</v>
      </c>
      <c r="D55" s="31">
        <v>100.376</v>
      </c>
      <c r="E55" s="31">
        <v>10.573</v>
      </c>
    </row>
    <row r="56" spans="1:5" x14ac:dyDescent="0.4">
      <c r="A56" s="32" t="s">
        <v>64</v>
      </c>
      <c r="B56" s="30" t="s">
        <v>65</v>
      </c>
      <c r="C56" s="30" t="s">
        <v>63</v>
      </c>
      <c r="D56" s="31">
        <v>59.573</v>
      </c>
      <c r="E56" s="31">
        <v>15.762</v>
      </c>
    </row>
    <row r="57" spans="1:5" x14ac:dyDescent="0.4">
      <c r="A57" s="32" t="s">
        <v>64</v>
      </c>
      <c r="B57" s="30" t="s">
        <v>65</v>
      </c>
      <c r="C57" s="30" t="s">
        <v>63</v>
      </c>
      <c r="D57" s="31">
        <v>165.238</v>
      </c>
      <c r="E57" s="31">
        <v>23.036999999999999</v>
      </c>
    </row>
    <row r="58" spans="1:5" x14ac:dyDescent="0.4">
      <c r="A58" s="32" t="s">
        <v>64</v>
      </c>
      <c r="B58" s="30" t="s">
        <v>65</v>
      </c>
      <c r="C58" s="30" t="s">
        <v>63</v>
      </c>
      <c r="D58" s="31">
        <v>46.951999999999998</v>
      </c>
      <c r="E58" s="31">
        <v>18.134</v>
      </c>
    </row>
    <row r="59" spans="1:5" x14ac:dyDescent="0.4">
      <c r="A59" s="32" t="s">
        <v>64</v>
      </c>
      <c r="B59" s="30" t="s">
        <v>65</v>
      </c>
      <c r="C59" s="30" t="s">
        <v>63</v>
      </c>
      <c r="D59" s="31">
        <v>218.40299999999999</v>
      </c>
      <c r="E59" s="31">
        <v>24.148</v>
      </c>
    </row>
    <row r="60" spans="1:5" x14ac:dyDescent="0.4">
      <c r="A60" s="32" t="s">
        <v>64</v>
      </c>
      <c r="B60" s="30" t="s">
        <v>65</v>
      </c>
      <c r="C60" s="30" t="s">
        <v>63</v>
      </c>
      <c r="D60" s="31">
        <v>181.30199999999999</v>
      </c>
      <c r="E60" s="31">
        <v>25.32</v>
      </c>
    </row>
    <row r="61" spans="1:5" x14ac:dyDescent="0.4">
      <c r="D61" s="31"/>
      <c r="E61" s="31"/>
    </row>
    <row r="62" spans="1:5" x14ac:dyDescent="0.4">
      <c r="D62" s="31"/>
      <c r="E62" s="31"/>
    </row>
    <row r="63" spans="1:5" x14ac:dyDescent="0.4">
      <c r="D63" s="31"/>
      <c r="E63" s="31"/>
    </row>
    <row r="64" spans="1:5" x14ac:dyDescent="0.4">
      <c r="D64" s="31"/>
      <c r="E64" s="31"/>
    </row>
    <row r="65" spans="4:5" x14ac:dyDescent="0.4">
      <c r="D65" s="31"/>
      <c r="E65" s="31"/>
    </row>
    <row r="66" spans="4:5" x14ac:dyDescent="0.4">
      <c r="D66" s="31"/>
      <c r="E66" s="31"/>
    </row>
    <row r="67" spans="4:5" x14ac:dyDescent="0.4">
      <c r="D67" s="31"/>
      <c r="E67" s="31"/>
    </row>
    <row r="68" spans="4:5" x14ac:dyDescent="0.4">
      <c r="D68" s="31"/>
      <c r="E68" s="31"/>
    </row>
    <row r="69" spans="4:5" x14ac:dyDescent="0.4">
      <c r="D69" s="31"/>
      <c r="E69" s="31"/>
    </row>
    <row r="70" spans="4:5" x14ac:dyDescent="0.4">
      <c r="D70" s="31"/>
      <c r="E70" s="31"/>
    </row>
    <row r="71" spans="4:5" x14ac:dyDescent="0.4">
      <c r="D71" s="31"/>
      <c r="E71" s="31"/>
    </row>
    <row r="72" spans="4:5" x14ac:dyDescent="0.4">
      <c r="D72" s="31"/>
      <c r="E72" s="31"/>
    </row>
    <row r="73" spans="4:5" x14ac:dyDescent="0.4">
      <c r="D73" s="31"/>
      <c r="E73" s="31"/>
    </row>
    <row r="74" spans="4:5" x14ac:dyDescent="0.4">
      <c r="D74" s="31"/>
      <c r="E74" s="31"/>
    </row>
    <row r="75" spans="4:5" x14ac:dyDescent="0.4">
      <c r="D75" s="31"/>
      <c r="E75" s="31"/>
    </row>
    <row r="76" spans="4:5" x14ac:dyDescent="0.4">
      <c r="D76" s="31"/>
      <c r="E76" s="31"/>
    </row>
    <row r="77" spans="4:5" x14ac:dyDescent="0.4">
      <c r="D77" s="31"/>
      <c r="E77" s="31"/>
    </row>
    <row r="78" spans="4:5" x14ac:dyDescent="0.4">
      <c r="D78" s="31"/>
      <c r="E78" s="31"/>
    </row>
    <row r="79" spans="4:5" x14ac:dyDescent="0.4">
      <c r="D79" s="31"/>
      <c r="E79" s="31"/>
    </row>
    <row r="80" spans="4:5" x14ac:dyDescent="0.4">
      <c r="D80" s="31"/>
      <c r="E80" s="31"/>
    </row>
    <row r="81" spans="4:5" x14ac:dyDescent="0.4">
      <c r="D81" s="31"/>
      <c r="E81" s="31"/>
    </row>
    <row r="82" spans="4:5" x14ac:dyDescent="0.4">
      <c r="D82" s="31"/>
      <c r="E82" s="31"/>
    </row>
    <row r="83" spans="4:5" x14ac:dyDescent="0.4">
      <c r="D83" s="31"/>
      <c r="E83" s="31"/>
    </row>
    <row r="84" spans="4:5" x14ac:dyDescent="0.4">
      <c r="D84" s="31"/>
      <c r="E84" s="31"/>
    </row>
    <row r="85" spans="4:5" x14ac:dyDescent="0.4">
      <c r="D85" s="33"/>
      <c r="E85" s="33"/>
    </row>
    <row r="86" spans="4:5" x14ac:dyDescent="0.4">
      <c r="D86" s="33"/>
      <c r="E86" s="33"/>
    </row>
    <row r="87" spans="4:5" x14ac:dyDescent="0.4">
      <c r="D87" s="33"/>
      <c r="E87" s="33"/>
    </row>
    <row r="88" spans="4:5" x14ac:dyDescent="0.4">
      <c r="D88" s="33"/>
      <c r="E88" s="33"/>
    </row>
    <row r="89" spans="4:5" x14ac:dyDescent="0.4">
      <c r="D89" s="33"/>
      <c r="E89" s="33"/>
    </row>
    <row r="90" spans="4:5" x14ac:dyDescent="0.4">
      <c r="D90" s="33"/>
      <c r="E90" s="33"/>
    </row>
    <row r="91" spans="4:5" x14ac:dyDescent="0.4">
      <c r="D91" s="33"/>
      <c r="E91" s="33"/>
    </row>
    <row r="92" spans="4:5" x14ac:dyDescent="0.4">
      <c r="D92" s="33"/>
      <c r="E92" s="33"/>
    </row>
    <row r="93" spans="4:5" x14ac:dyDescent="0.4">
      <c r="D93" s="33"/>
      <c r="E93" s="33"/>
    </row>
    <row r="94" spans="4:5" x14ac:dyDescent="0.4">
      <c r="D94" s="33"/>
      <c r="E94" s="33"/>
    </row>
    <row r="95" spans="4:5" x14ac:dyDescent="0.4">
      <c r="D95" s="33"/>
      <c r="E95" s="33"/>
    </row>
    <row r="96" spans="4:5" x14ac:dyDescent="0.4">
      <c r="D96" s="33"/>
      <c r="E96" s="33"/>
    </row>
    <row r="97" spans="4:5" x14ac:dyDescent="0.4">
      <c r="D97" s="33"/>
      <c r="E97" s="33"/>
    </row>
    <row r="98" spans="4:5" x14ac:dyDescent="0.4">
      <c r="D98" s="33"/>
      <c r="E98" s="33"/>
    </row>
    <row r="99" spans="4:5" x14ac:dyDescent="0.4">
      <c r="D99" s="33"/>
      <c r="E99" s="33"/>
    </row>
    <row r="100" spans="4:5" x14ac:dyDescent="0.4">
      <c r="D100" s="33"/>
      <c r="E100" s="33"/>
    </row>
    <row r="101" spans="4:5" x14ac:dyDescent="0.4">
      <c r="D101" s="33"/>
      <c r="E101" s="33"/>
    </row>
    <row r="102" spans="4:5" x14ac:dyDescent="0.4">
      <c r="D102" s="33"/>
      <c r="E102" s="33"/>
    </row>
    <row r="103" spans="4:5" x14ac:dyDescent="0.4">
      <c r="D103" s="33"/>
      <c r="E103" s="33"/>
    </row>
    <row r="104" spans="4:5" x14ac:dyDescent="0.4">
      <c r="D104" s="33"/>
      <c r="E104" s="33"/>
    </row>
    <row r="105" spans="4:5" x14ac:dyDescent="0.4">
      <c r="D105" s="33"/>
      <c r="E105" s="33"/>
    </row>
    <row r="106" spans="4:5" x14ac:dyDescent="0.4">
      <c r="D106" s="33"/>
      <c r="E106" s="33"/>
    </row>
    <row r="107" spans="4:5" x14ac:dyDescent="0.4">
      <c r="D107" s="33"/>
      <c r="E107" s="33"/>
    </row>
    <row r="108" spans="4:5" x14ac:dyDescent="0.4">
      <c r="D108" s="33"/>
      <c r="E108" s="33"/>
    </row>
    <row r="109" spans="4:5" x14ac:dyDescent="0.4">
      <c r="D109" s="33"/>
      <c r="E109" s="33"/>
    </row>
    <row r="110" spans="4:5" x14ac:dyDescent="0.4">
      <c r="D110" s="33"/>
      <c r="E110" s="33"/>
    </row>
    <row r="111" spans="4:5" x14ac:dyDescent="0.4">
      <c r="D111" s="33"/>
      <c r="E111" s="33"/>
    </row>
    <row r="112" spans="4:5" x14ac:dyDescent="0.4">
      <c r="D112" s="33"/>
      <c r="E112" s="33"/>
    </row>
    <row r="113" spans="4:5" x14ac:dyDescent="0.4">
      <c r="D113" s="33"/>
      <c r="E113" s="33"/>
    </row>
    <row r="114" spans="4:5" x14ac:dyDescent="0.4">
      <c r="D114" s="33"/>
      <c r="E114" s="33"/>
    </row>
    <row r="115" spans="4:5" x14ac:dyDescent="0.4">
      <c r="D115" s="33"/>
      <c r="E115" s="33"/>
    </row>
    <row r="116" spans="4:5" x14ac:dyDescent="0.4">
      <c r="D116" s="33"/>
      <c r="E116" s="33"/>
    </row>
    <row r="117" spans="4:5" x14ac:dyDescent="0.4">
      <c r="D117" s="33"/>
      <c r="E117" s="33"/>
    </row>
    <row r="118" spans="4:5" x14ac:dyDescent="0.4">
      <c r="D118" s="33"/>
      <c r="E118" s="33"/>
    </row>
    <row r="119" spans="4:5" x14ac:dyDescent="0.4">
      <c r="D119" s="33"/>
      <c r="E119" s="33"/>
    </row>
    <row r="120" spans="4:5" x14ac:dyDescent="0.4">
      <c r="D120" s="33"/>
      <c r="E120" s="33"/>
    </row>
    <row r="121" spans="4:5" x14ac:dyDescent="0.4">
      <c r="D121" s="33"/>
      <c r="E121" s="33"/>
    </row>
    <row r="122" spans="4:5" x14ac:dyDescent="0.4">
      <c r="D122" s="33"/>
      <c r="E122" s="33"/>
    </row>
    <row r="123" spans="4:5" x14ac:dyDescent="0.4">
      <c r="D123" s="33"/>
      <c r="E123" s="33"/>
    </row>
    <row r="124" spans="4:5" x14ac:dyDescent="0.4">
      <c r="D124" s="33"/>
      <c r="E124" s="33"/>
    </row>
    <row r="125" spans="4:5" x14ac:dyDescent="0.4">
      <c r="D125" s="33"/>
      <c r="E125" s="33"/>
    </row>
    <row r="126" spans="4:5" x14ac:dyDescent="0.4">
      <c r="D126" s="33"/>
      <c r="E126" s="33"/>
    </row>
    <row r="127" spans="4:5" x14ac:dyDescent="0.4">
      <c r="D127" s="33"/>
      <c r="E127" s="33"/>
    </row>
    <row r="128" spans="4:5" x14ac:dyDescent="0.4">
      <c r="D128" s="33"/>
      <c r="E128" s="33"/>
    </row>
    <row r="129" spans="4:5" x14ac:dyDescent="0.4">
      <c r="D129" s="33"/>
      <c r="E129" s="33"/>
    </row>
    <row r="130" spans="4:5" x14ac:dyDescent="0.4">
      <c r="D130" s="33"/>
      <c r="E130" s="33"/>
    </row>
    <row r="131" spans="4:5" x14ac:dyDescent="0.4">
      <c r="D131" s="33"/>
      <c r="E131" s="33"/>
    </row>
    <row r="132" spans="4:5" x14ac:dyDescent="0.4">
      <c r="D132" s="33"/>
      <c r="E132" s="33"/>
    </row>
    <row r="133" spans="4:5" x14ac:dyDescent="0.4">
      <c r="D133" s="33"/>
      <c r="E133" s="33"/>
    </row>
    <row r="134" spans="4:5" x14ac:dyDescent="0.4">
      <c r="D134" s="33"/>
      <c r="E134" s="33"/>
    </row>
    <row r="135" spans="4:5" x14ac:dyDescent="0.4">
      <c r="D135" s="33"/>
      <c r="E135" s="33"/>
    </row>
    <row r="136" spans="4:5" x14ac:dyDescent="0.4">
      <c r="D136" s="33"/>
      <c r="E136" s="33"/>
    </row>
    <row r="137" spans="4:5" x14ac:dyDescent="0.4">
      <c r="D137" s="33"/>
      <c r="E137" s="33"/>
    </row>
    <row r="138" spans="4:5" x14ac:dyDescent="0.4">
      <c r="D138" s="33"/>
      <c r="E138" s="33"/>
    </row>
    <row r="139" spans="4:5" x14ac:dyDescent="0.4">
      <c r="D139" s="33"/>
      <c r="E139" s="33"/>
    </row>
    <row r="140" spans="4:5" x14ac:dyDescent="0.4">
      <c r="D140" s="33"/>
      <c r="E140" s="33"/>
    </row>
    <row r="141" spans="4:5" x14ac:dyDescent="0.4">
      <c r="D141" s="33"/>
      <c r="E141" s="33"/>
    </row>
    <row r="142" spans="4:5" x14ac:dyDescent="0.4">
      <c r="D142" s="33"/>
      <c r="E142" s="33"/>
    </row>
    <row r="143" spans="4:5" x14ac:dyDescent="0.4">
      <c r="D143" s="33"/>
      <c r="E143" s="33"/>
    </row>
    <row r="144" spans="4:5" x14ac:dyDescent="0.4">
      <c r="D144" s="33"/>
      <c r="E144" s="33"/>
    </row>
    <row r="145" spans="4:5" x14ac:dyDescent="0.4">
      <c r="D145" s="33"/>
      <c r="E145" s="33"/>
    </row>
    <row r="146" spans="4:5" x14ac:dyDescent="0.4">
      <c r="D146" s="33"/>
      <c r="E146" s="33"/>
    </row>
    <row r="147" spans="4:5" x14ac:dyDescent="0.4">
      <c r="D147" s="33"/>
      <c r="E147" s="33"/>
    </row>
    <row r="148" spans="4:5" x14ac:dyDescent="0.4">
      <c r="D148" s="33"/>
      <c r="E148" s="33"/>
    </row>
    <row r="149" spans="4:5" x14ac:dyDescent="0.4">
      <c r="D149" s="33"/>
      <c r="E149" s="33"/>
    </row>
    <row r="150" spans="4:5" x14ac:dyDescent="0.4">
      <c r="D150" s="33"/>
      <c r="E150" s="33"/>
    </row>
    <row r="151" spans="4:5" x14ac:dyDescent="0.4">
      <c r="D151" s="33"/>
      <c r="E151" s="33"/>
    </row>
    <row r="152" spans="4:5" x14ac:dyDescent="0.4">
      <c r="D152" s="33"/>
      <c r="E152" s="33"/>
    </row>
    <row r="153" spans="4:5" x14ac:dyDescent="0.4">
      <c r="D153" s="33"/>
      <c r="E153" s="33"/>
    </row>
    <row r="154" spans="4:5" x14ac:dyDescent="0.4">
      <c r="D154" s="33"/>
      <c r="E154" s="33"/>
    </row>
    <row r="155" spans="4:5" x14ac:dyDescent="0.4">
      <c r="D155" s="33"/>
      <c r="E155" s="33"/>
    </row>
    <row r="156" spans="4:5" x14ac:dyDescent="0.4">
      <c r="D156" s="33"/>
      <c r="E156" s="33"/>
    </row>
    <row r="157" spans="4:5" x14ac:dyDescent="0.4">
      <c r="D157" s="33"/>
      <c r="E157" s="33"/>
    </row>
    <row r="158" spans="4:5" x14ac:dyDescent="0.4">
      <c r="D158" s="33"/>
      <c r="E158" s="33"/>
    </row>
    <row r="159" spans="4:5" x14ac:dyDescent="0.4">
      <c r="D159" s="33"/>
      <c r="E159" s="33"/>
    </row>
    <row r="160" spans="4:5" x14ac:dyDescent="0.4">
      <c r="D160" s="33"/>
      <c r="E160" s="33"/>
    </row>
    <row r="161" spans="4:5" x14ac:dyDescent="0.4">
      <c r="D161" s="33"/>
      <c r="E161" s="33"/>
    </row>
    <row r="162" spans="4:5" x14ac:dyDescent="0.4">
      <c r="D162" s="33"/>
      <c r="E162" s="33"/>
    </row>
    <row r="163" spans="4:5" x14ac:dyDescent="0.4">
      <c r="D163" s="33"/>
      <c r="E163" s="33"/>
    </row>
    <row r="164" spans="4:5" x14ac:dyDescent="0.4">
      <c r="D164" s="33"/>
      <c r="E164" s="33"/>
    </row>
    <row r="165" spans="4:5" x14ac:dyDescent="0.4">
      <c r="D165" s="33"/>
      <c r="E165" s="33"/>
    </row>
    <row r="166" spans="4:5" x14ac:dyDescent="0.4">
      <c r="D166" s="33"/>
      <c r="E166" s="33"/>
    </row>
    <row r="167" spans="4:5" x14ac:dyDescent="0.4">
      <c r="D167" s="33"/>
      <c r="E167" s="33"/>
    </row>
    <row r="168" spans="4:5" x14ac:dyDescent="0.4">
      <c r="D168" s="33"/>
      <c r="E168" s="33"/>
    </row>
    <row r="169" spans="4:5" x14ac:dyDescent="0.4">
      <c r="D169" s="33"/>
      <c r="E169" s="33"/>
    </row>
    <row r="170" spans="4:5" x14ac:dyDescent="0.4">
      <c r="D170" s="33"/>
      <c r="E170" s="33"/>
    </row>
    <row r="171" spans="4:5" x14ac:dyDescent="0.4">
      <c r="D171" s="33"/>
      <c r="E171" s="33"/>
    </row>
    <row r="172" spans="4:5" x14ac:dyDescent="0.4">
      <c r="D172" s="33"/>
      <c r="E172" s="33"/>
    </row>
    <row r="173" spans="4:5" x14ac:dyDescent="0.4">
      <c r="D173" s="33"/>
      <c r="E173" s="33"/>
    </row>
    <row r="174" spans="4:5" x14ac:dyDescent="0.4">
      <c r="D174" s="33"/>
      <c r="E174" s="33"/>
    </row>
    <row r="175" spans="4:5" x14ac:dyDescent="0.4">
      <c r="D175" s="33"/>
      <c r="E175" s="3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17838-437F-4311-A528-1FCCF64C6B4F}">
  <dimension ref="A1:C104"/>
  <sheetViews>
    <sheetView tabSelected="1" topLeftCell="A55" workbookViewId="0">
      <selection activeCell="H61" sqref="H61"/>
    </sheetView>
  </sheetViews>
  <sheetFormatPr defaultRowHeight="16" x14ac:dyDescent="0.4"/>
  <cols>
    <col min="1" max="2" width="23.4140625" customWidth="1"/>
    <col min="3" max="6" width="10.58203125" customWidth="1"/>
  </cols>
  <sheetData>
    <row r="1" spans="1:3" x14ac:dyDescent="0.4">
      <c r="A1" s="28" t="s">
        <v>41</v>
      </c>
      <c r="B1" s="28" t="s">
        <v>42</v>
      </c>
      <c r="C1" s="28" t="s">
        <v>66</v>
      </c>
    </row>
    <row r="2" spans="1:3" x14ac:dyDescent="0.4">
      <c r="A2" s="29" t="s">
        <v>52</v>
      </c>
      <c r="B2" s="30" t="s">
        <v>53</v>
      </c>
      <c r="C2" s="31">
        <v>90.421999999999997</v>
      </c>
    </row>
    <row r="3" spans="1:3" x14ac:dyDescent="0.4">
      <c r="A3" s="29" t="s">
        <v>52</v>
      </c>
      <c r="B3" s="30" t="s">
        <v>53</v>
      </c>
      <c r="C3" s="31">
        <v>14.207000000000001</v>
      </c>
    </row>
    <row r="4" spans="1:3" x14ac:dyDescent="0.4">
      <c r="A4" s="29" t="s">
        <v>52</v>
      </c>
      <c r="B4" s="30" t="s">
        <v>53</v>
      </c>
      <c r="C4" s="31">
        <v>34.115000000000002</v>
      </c>
    </row>
    <row r="5" spans="1:3" x14ac:dyDescent="0.4">
      <c r="A5" s="29" t="s">
        <v>52</v>
      </c>
      <c r="B5" s="30" t="s">
        <v>53</v>
      </c>
      <c r="C5" s="31">
        <v>34.978999999999999</v>
      </c>
    </row>
    <row r="6" spans="1:3" x14ac:dyDescent="0.4">
      <c r="A6" s="29" t="s">
        <v>52</v>
      </c>
      <c r="B6" s="30" t="s">
        <v>53</v>
      </c>
      <c r="C6" s="31">
        <v>77.174000000000007</v>
      </c>
    </row>
    <row r="7" spans="1:3" x14ac:dyDescent="0.4">
      <c r="A7" s="29" t="s">
        <v>52</v>
      </c>
      <c r="B7" s="30" t="s">
        <v>53</v>
      </c>
      <c r="C7" s="31">
        <v>35.832000000000001</v>
      </c>
    </row>
    <row r="8" spans="1:3" x14ac:dyDescent="0.4">
      <c r="A8" s="29" t="s">
        <v>52</v>
      </c>
      <c r="B8" s="30" t="s">
        <v>53</v>
      </c>
      <c r="C8" s="31">
        <v>77.227999999999994</v>
      </c>
    </row>
    <row r="9" spans="1:3" x14ac:dyDescent="0.4">
      <c r="A9" s="29" t="s">
        <v>52</v>
      </c>
      <c r="B9" s="30" t="s">
        <v>53</v>
      </c>
      <c r="C9" s="31">
        <v>106.669</v>
      </c>
    </row>
    <row r="10" spans="1:3" x14ac:dyDescent="0.4">
      <c r="A10" s="29" t="s">
        <v>52</v>
      </c>
      <c r="B10" s="30" t="s">
        <v>53</v>
      </c>
      <c r="C10" s="31">
        <v>236.00700000000001</v>
      </c>
    </row>
    <row r="11" spans="1:3" x14ac:dyDescent="0.4">
      <c r="A11" s="29" t="s">
        <v>52</v>
      </c>
      <c r="B11" s="30" t="s">
        <v>54</v>
      </c>
      <c r="C11" s="31">
        <v>48.017000000000003</v>
      </c>
    </row>
    <row r="12" spans="1:3" x14ac:dyDescent="0.4">
      <c r="A12" s="29" t="s">
        <v>52</v>
      </c>
      <c r="B12" s="30" t="s">
        <v>54</v>
      </c>
      <c r="C12" s="31">
        <v>283.83100000000002</v>
      </c>
    </row>
    <row r="13" spans="1:3" x14ac:dyDescent="0.4">
      <c r="A13" s="29" t="s">
        <v>52</v>
      </c>
      <c r="B13" s="30" t="s">
        <v>54</v>
      </c>
      <c r="C13" s="31">
        <v>186.09700000000001</v>
      </c>
    </row>
    <row r="14" spans="1:3" x14ac:dyDescent="0.4">
      <c r="A14" s="29" t="s">
        <v>52</v>
      </c>
      <c r="B14" s="30" t="s">
        <v>54</v>
      </c>
      <c r="C14" s="31">
        <v>27.981000000000002</v>
      </c>
    </row>
    <row r="15" spans="1:3" x14ac:dyDescent="0.4">
      <c r="A15" s="29" t="s">
        <v>52</v>
      </c>
      <c r="B15" s="30" t="s">
        <v>54</v>
      </c>
      <c r="C15" s="31">
        <v>68.164000000000001</v>
      </c>
    </row>
    <row r="16" spans="1:3" x14ac:dyDescent="0.4">
      <c r="A16" s="29" t="s">
        <v>52</v>
      </c>
      <c r="B16" s="30" t="s">
        <v>54</v>
      </c>
      <c r="C16" s="31">
        <v>72.527000000000001</v>
      </c>
    </row>
    <row r="17" spans="1:3" x14ac:dyDescent="0.4">
      <c r="A17" s="29" t="s">
        <v>52</v>
      </c>
      <c r="B17" s="30" t="s">
        <v>54</v>
      </c>
      <c r="C17" s="31">
        <v>173.29400000000001</v>
      </c>
    </row>
    <row r="18" spans="1:3" x14ac:dyDescent="0.4">
      <c r="A18" s="29" t="s">
        <v>52</v>
      </c>
      <c r="B18" s="30" t="s">
        <v>54</v>
      </c>
      <c r="C18" s="31">
        <v>62.124000000000002</v>
      </c>
    </row>
    <row r="19" spans="1:3" x14ac:dyDescent="0.4">
      <c r="A19" s="29" t="s">
        <v>52</v>
      </c>
      <c r="B19" s="30" t="s">
        <v>54</v>
      </c>
      <c r="C19" s="31">
        <v>58.058</v>
      </c>
    </row>
    <row r="20" spans="1:3" x14ac:dyDescent="0.4">
      <c r="A20" s="29" t="s">
        <v>52</v>
      </c>
      <c r="B20" s="30" t="s">
        <v>54</v>
      </c>
      <c r="C20" s="31">
        <v>59.817</v>
      </c>
    </row>
    <row r="21" spans="1:3" x14ac:dyDescent="0.4">
      <c r="A21" s="29" t="s">
        <v>52</v>
      </c>
      <c r="B21" s="30" t="s">
        <v>54</v>
      </c>
      <c r="C21" s="31">
        <v>34.250999999999998</v>
      </c>
    </row>
    <row r="22" spans="1:3" x14ac:dyDescent="0.4">
      <c r="A22" s="29" t="s">
        <v>52</v>
      </c>
      <c r="B22" s="30" t="s">
        <v>55</v>
      </c>
      <c r="C22" s="31">
        <v>125.459</v>
      </c>
    </row>
    <row r="23" spans="1:3" x14ac:dyDescent="0.4">
      <c r="A23" s="29" t="s">
        <v>52</v>
      </c>
      <c r="B23" s="30" t="s">
        <v>55</v>
      </c>
      <c r="C23" s="31">
        <v>30.100999999999999</v>
      </c>
    </row>
    <row r="24" spans="1:3" x14ac:dyDescent="0.4">
      <c r="A24" s="29" t="s">
        <v>52</v>
      </c>
      <c r="B24" s="30" t="s">
        <v>55</v>
      </c>
      <c r="C24" s="31">
        <v>23.759</v>
      </c>
    </row>
    <row r="25" spans="1:3" x14ac:dyDescent="0.4">
      <c r="A25" s="29" t="s">
        <v>52</v>
      </c>
      <c r="B25" s="30" t="s">
        <v>55</v>
      </c>
      <c r="C25" s="31">
        <v>146.30699999999999</v>
      </c>
    </row>
    <row r="26" spans="1:3" x14ac:dyDescent="0.4">
      <c r="A26" s="29" t="s">
        <v>52</v>
      </c>
      <c r="B26" s="30" t="s">
        <v>55</v>
      </c>
      <c r="C26" s="31">
        <v>51.430999999999997</v>
      </c>
    </row>
    <row r="27" spans="1:3" x14ac:dyDescent="0.4">
      <c r="A27" s="29" t="s">
        <v>52</v>
      </c>
      <c r="B27" s="30" t="s">
        <v>55</v>
      </c>
      <c r="C27" s="31">
        <v>28.925999999999998</v>
      </c>
    </row>
    <row r="28" spans="1:3" x14ac:dyDescent="0.4">
      <c r="A28" s="29" t="s">
        <v>52</v>
      </c>
      <c r="B28" s="30" t="s">
        <v>55</v>
      </c>
      <c r="C28" s="31">
        <v>153.101</v>
      </c>
    </row>
    <row r="29" spans="1:3" x14ac:dyDescent="0.4">
      <c r="A29" s="29" t="s">
        <v>52</v>
      </c>
      <c r="B29" s="30" t="s">
        <v>55</v>
      </c>
      <c r="C29" s="31">
        <v>37.58</v>
      </c>
    </row>
    <row r="30" spans="1:3" x14ac:dyDescent="0.4">
      <c r="A30" s="29" t="s">
        <v>52</v>
      </c>
      <c r="B30" s="30" t="s">
        <v>55</v>
      </c>
      <c r="C30" s="31">
        <v>40.802999999999997</v>
      </c>
    </row>
    <row r="31" spans="1:3" x14ac:dyDescent="0.4">
      <c r="A31" s="29" t="s">
        <v>52</v>
      </c>
      <c r="B31" s="30" t="s">
        <v>55</v>
      </c>
      <c r="C31" s="31">
        <v>59.305</v>
      </c>
    </row>
    <row r="32" spans="1:3" x14ac:dyDescent="0.4">
      <c r="A32" s="29" t="s">
        <v>52</v>
      </c>
      <c r="B32" s="30" t="s">
        <v>55</v>
      </c>
      <c r="C32" s="31">
        <v>29.263999999999999</v>
      </c>
    </row>
    <row r="33" spans="1:3" x14ac:dyDescent="0.4">
      <c r="A33" s="29" t="s">
        <v>52</v>
      </c>
      <c r="B33" s="30" t="s">
        <v>55</v>
      </c>
      <c r="C33" s="31">
        <v>69.105000000000004</v>
      </c>
    </row>
    <row r="34" spans="1:3" x14ac:dyDescent="0.4">
      <c r="A34" s="29" t="s">
        <v>52</v>
      </c>
      <c r="B34" s="30" t="s">
        <v>55</v>
      </c>
      <c r="C34" s="31">
        <v>76.938999999999993</v>
      </c>
    </row>
    <row r="35" spans="1:3" x14ac:dyDescent="0.4">
      <c r="A35" s="29" t="s">
        <v>52</v>
      </c>
      <c r="B35" s="30" t="s">
        <v>55</v>
      </c>
      <c r="C35" s="31">
        <v>52.646999999999998</v>
      </c>
    </row>
    <row r="36" spans="1:3" x14ac:dyDescent="0.4">
      <c r="A36" s="29" t="s">
        <v>52</v>
      </c>
      <c r="B36" s="30" t="s">
        <v>55</v>
      </c>
      <c r="C36" s="31">
        <v>149.03200000000001</v>
      </c>
    </row>
    <row r="37" spans="1:3" x14ac:dyDescent="0.4">
      <c r="A37" s="29" t="s">
        <v>52</v>
      </c>
      <c r="B37" s="30" t="s">
        <v>55</v>
      </c>
      <c r="C37" s="31">
        <v>132.797</v>
      </c>
    </row>
    <row r="38" spans="1:3" x14ac:dyDescent="0.4">
      <c r="A38" s="32" t="s">
        <v>56</v>
      </c>
      <c r="B38" s="30" t="s">
        <v>57</v>
      </c>
      <c r="C38" s="31">
        <v>44.927999999999997</v>
      </c>
    </row>
    <row r="39" spans="1:3" x14ac:dyDescent="0.4">
      <c r="A39" s="32" t="s">
        <v>56</v>
      </c>
      <c r="B39" s="30" t="s">
        <v>57</v>
      </c>
      <c r="C39" s="31">
        <v>111.621</v>
      </c>
    </row>
    <row r="40" spans="1:3" x14ac:dyDescent="0.4">
      <c r="A40" s="32" t="s">
        <v>56</v>
      </c>
      <c r="B40" s="30" t="s">
        <v>57</v>
      </c>
      <c r="C40" s="31">
        <v>51.225999999999999</v>
      </c>
    </row>
    <row r="41" spans="1:3" x14ac:dyDescent="0.4">
      <c r="A41" s="32" t="s">
        <v>56</v>
      </c>
      <c r="B41" s="30" t="s">
        <v>57</v>
      </c>
      <c r="C41" s="31">
        <v>87.641999999999996</v>
      </c>
    </row>
    <row r="42" spans="1:3" x14ac:dyDescent="0.4">
      <c r="A42" s="32" t="s">
        <v>56</v>
      </c>
      <c r="B42" s="30" t="s">
        <v>57</v>
      </c>
      <c r="C42" s="31">
        <v>150.72999999999999</v>
      </c>
    </row>
    <row r="43" spans="1:3" x14ac:dyDescent="0.4">
      <c r="A43" s="32" t="s">
        <v>56</v>
      </c>
      <c r="B43" s="30" t="s">
        <v>57</v>
      </c>
      <c r="C43" s="31">
        <v>85.567999999999998</v>
      </c>
    </row>
    <row r="44" spans="1:3" x14ac:dyDescent="0.4">
      <c r="A44" s="32" t="s">
        <v>56</v>
      </c>
      <c r="B44" s="30" t="s">
        <v>57</v>
      </c>
      <c r="C44" s="31">
        <v>113.857</v>
      </c>
    </row>
    <row r="45" spans="1:3" x14ac:dyDescent="0.4">
      <c r="A45" s="32" t="s">
        <v>56</v>
      </c>
      <c r="B45" s="30" t="s">
        <v>57</v>
      </c>
      <c r="C45" s="31">
        <v>203.673</v>
      </c>
    </row>
    <row r="46" spans="1:3" x14ac:dyDescent="0.4">
      <c r="A46" s="32" t="s">
        <v>56</v>
      </c>
      <c r="B46" s="30" t="s">
        <v>57</v>
      </c>
      <c r="C46" s="31">
        <v>125.31</v>
      </c>
    </row>
    <row r="47" spans="1:3" x14ac:dyDescent="0.4">
      <c r="A47" s="32" t="s">
        <v>56</v>
      </c>
      <c r="B47" s="30" t="s">
        <v>57</v>
      </c>
      <c r="C47" s="31">
        <v>60.648000000000003</v>
      </c>
    </row>
    <row r="48" spans="1:3" x14ac:dyDescent="0.4">
      <c r="A48" s="32" t="s">
        <v>56</v>
      </c>
      <c r="B48" s="30" t="s">
        <v>57</v>
      </c>
      <c r="C48" s="31">
        <v>62.149000000000001</v>
      </c>
    </row>
    <row r="49" spans="1:3" x14ac:dyDescent="0.4">
      <c r="A49" s="32" t="s">
        <v>56</v>
      </c>
      <c r="B49" s="30" t="s">
        <v>57</v>
      </c>
      <c r="C49" s="31">
        <v>28.22</v>
      </c>
    </row>
    <row r="50" spans="1:3" x14ac:dyDescent="0.4">
      <c r="A50" s="32" t="s">
        <v>56</v>
      </c>
      <c r="B50" s="30" t="s">
        <v>57</v>
      </c>
      <c r="C50" s="31">
        <v>83.570999999999998</v>
      </c>
    </row>
    <row r="51" spans="1:3" x14ac:dyDescent="0.4">
      <c r="A51" s="32" t="s">
        <v>56</v>
      </c>
      <c r="B51" s="30" t="s">
        <v>57</v>
      </c>
      <c r="C51" s="31">
        <v>40.603000000000002</v>
      </c>
    </row>
    <row r="52" spans="1:3" x14ac:dyDescent="0.4">
      <c r="A52" s="32" t="s">
        <v>64</v>
      </c>
      <c r="B52" s="30" t="s">
        <v>65</v>
      </c>
      <c r="C52" s="31">
        <v>146.602</v>
      </c>
    </row>
    <row r="53" spans="1:3" x14ac:dyDescent="0.4">
      <c r="A53" s="32" t="s">
        <v>64</v>
      </c>
      <c r="B53" s="30" t="s">
        <v>65</v>
      </c>
      <c r="C53" s="31">
        <v>130.08099999999999</v>
      </c>
    </row>
    <row r="54" spans="1:3" x14ac:dyDescent="0.4">
      <c r="A54" s="32" t="s">
        <v>64</v>
      </c>
      <c r="B54" s="30" t="s">
        <v>65</v>
      </c>
      <c r="C54" s="31">
        <v>119.369</v>
      </c>
    </row>
    <row r="55" spans="1:3" x14ac:dyDescent="0.4">
      <c r="A55" s="32" t="s">
        <v>64</v>
      </c>
      <c r="B55" s="30" t="s">
        <v>65</v>
      </c>
      <c r="C55" s="31">
        <v>115.706</v>
      </c>
    </row>
    <row r="56" spans="1:3" x14ac:dyDescent="0.4">
      <c r="A56" s="32" t="s">
        <v>64</v>
      </c>
      <c r="B56" s="30" t="s">
        <v>65</v>
      </c>
      <c r="C56" s="31">
        <v>202.191</v>
      </c>
    </row>
    <row r="57" spans="1:3" x14ac:dyDescent="0.4">
      <c r="A57" s="32" t="s">
        <v>64</v>
      </c>
      <c r="B57" s="30" t="s">
        <v>65</v>
      </c>
      <c r="C57" s="31">
        <v>153.17699999999999</v>
      </c>
    </row>
    <row r="58" spans="1:3" x14ac:dyDescent="0.4">
      <c r="A58" s="32" t="s">
        <v>64</v>
      </c>
      <c r="B58" s="30" t="s">
        <v>65</v>
      </c>
      <c r="C58" s="31">
        <v>46.991999999999997</v>
      </c>
    </row>
    <row r="59" spans="1:3" x14ac:dyDescent="0.4">
      <c r="A59" s="32"/>
      <c r="B59" s="30"/>
      <c r="C59" s="31"/>
    </row>
    <row r="60" spans="1:3" x14ac:dyDescent="0.4">
      <c r="A60" s="32"/>
      <c r="B60" s="30"/>
      <c r="C60" s="31"/>
    </row>
    <row r="61" spans="1:3" x14ac:dyDescent="0.4">
      <c r="A61" s="32"/>
      <c r="B61" s="30"/>
      <c r="C61" s="31"/>
    </row>
    <row r="62" spans="1:3" x14ac:dyDescent="0.4">
      <c r="A62" s="32"/>
      <c r="B62" s="30"/>
      <c r="C62" s="31"/>
    </row>
    <row r="63" spans="1:3" x14ac:dyDescent="0.4">
      <c r="A63" s="32"/>
      <c r="B63" s="30"/>
      <c r="C63" s="31"/>
    </row>
    <row r="64" spans="1:3" x14ac:dyDescent="0.4">
      <c r="A64" s="32"/>
      <c r="B64" s="30"/>
      <c r="C64" s="31"/>
    </row>
    <row r="65" spans="3:3" x14ac:dyDescent="0.4">
      <c r="C65" s="31"/>
    </row>
    <row r="66" spans="3:3" x14ac:dyDescent="0.4">
      <c r="C66" s="31"/>
    </row>
    <row r="67" spans="3:3" x14ac:dyDescent="0.4">
      <c r="C67" s="34"/>
    </row>
    <row r="68" spans="3:3" x14ac:dyDescent="0.4">
      <c r="C68" s="34"/>
    </row>
    <row r="69" spans="3:3" x14ac:dyDescent="0.4">
      <c r="C69" s="34"/>
    </row>
    <row r="70" spans="3:3" x14ac:dyDescent="0.4">
      <c r="C70" s="34"/>
    </row>
    <row r="71" spans="3:3" x14ac:dyDescent="0.4">
      <c r="C71" s="34"/>
    </row>
    <row r="72" spans="3:3" x14ac:dyDescent="0.4">
      <c r="C72" s="34"/>
    </row>
    <row r="73" spans="3:3" x14ac:dyDescent="0.4">
      <c r="C73" s="34"/>
    </row>
    <row r="74" spans="3:3" x14ac:dyDescent="0.4">
      <c r="C74" s="34"/>
    </row>
    <row r="75" spans="3:3" x14ac:dyDescent="0.4">
      <c r="C75" s="34"/>
    </row>
    <row r="76" spans="3:3" x14ac:dyDescent="0.4">
      <c r="C76" s="34"/>
    </row>
    <row r="77" spans="3:3" x14ac:dyDescent="0.4">
      <c r="C77" s="34"/>
    </row>
    <row r="78" spans="3:3" x14ac:dyDescent="0.4">
      <c r="C78" s="35"/>
    </row>
    <row r="79" spans="3:3" x14ac:dyDescent="0.4">
      <c r="C79" s="35"/>
    </row>
    <row r="80" spans="3:3" x14ac:dyDescent="0.4">
      <c r="C80" s="35"/>
    </row>
    <row r="81" spans="3:3" x14ac:dyDescent="0.4">
      <c r="C81" s="35"/>
    </row>
    <row r="82" spans="3:3" x14ac:dyDescent="0.4">
      <c r="C82" s="35"/>
    </row>
    <row r="83" spans="3:3" x14ac:dyDescent="0.4">
      <c r="C83" s="35"/>
    </row>
    <row r="84" spans="3:3" x14ac:dyDescent="0.4">
      <c r="C84" s="35"/>
    </row>
    <row r="85" spans="3:3" x14ac:dyDescent="0.4">
      <c r="C85" s="35"/>
    </row>
    <row r="86" spans="3:3" x14ac:dyDescent="0.4">
      <c r="C86" s="35"/>
    </row>
    <row r="87" spans="3:3" x14ac:dyDescent="0.4">
      <c r="C87" s="35"/>
    </row>
    <row r="88" spans="3:3" x14ac:dyDescent="0.4">
      <c r="C88" s="35"/>
    </row>
    <row r="89" spans="3:3" x14ac:dyDescent="0.4">
      <c r="C89" s="35"/>
    </row>
    <row r="90" spans="3:3" x14ac:dyDescent="0.4">
      <c r="C90" s="35"/>
    </row>
    <row r="91" spans="3:3" x14ac:dyDescent="0.4">
      <c r="C91" s="35"/>
    </row>
    <row r="92" spans="3:3" x14ac:dyDescent="0.4">
      <c r="C92" s="35"/>
    </row>
    <row r="93" spans="3:3" x14ac:dyDescent="0.4">
      <c r="C93" s="35"/>
    </row>
    <row r="94" spans="3:3" x14ac:dyDescent="0.4">
      <c r="C94" s="35"/>
    </row>
    <row r="95" spans="3:3" x14ac:dyDescent="0.4">
      <c r="C95" s="35"/>
    </row>
    <row r="96" spans="3:3" x14ac:dyDescent="0.4">
      <c r="C96" s="35"/>
    </row>
    <row r="97" spans="3:3" x14ac:dyDescent="0.4">
      <c r="C97" s="35"/>
    </row>
    <row r="98" spans="3:3" x14ac:dyDescent="0.4">
      <c r="C98" s="35"/>
    </row>
    <row r="99" spans="3:3" x14ac:dyDescent="0.4">
      <c r="C99" s="35"/>
    </row>
    <row r="100" spans="3:3" x14ac:dyDescent="0.4">
      <c r="C100" s="35"/>
    </row>
    <row r="101" spans="3:3" x14ac:dyDescent="0.4">
      <c r="C101" s="35"/>
    </row>
    <row r="102" spans="3:3" x14ac:dyDescent="0.4">
      <c r="C102" s="35"/>
    </row>
    <row r="103" spans="3:3" x14ac:dyDescent="0.4">
      <c r="C103" s="35"/>
    </row>
    <row r="104" spans="3:3" x14ac:dyDescent="0.4">
      <c r="C104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OriginalData</vt:lpstr>
      <vt:lpstr>DataAnalysis</vt:lpstr>
      <vt:lpstr>NewDataAnalysis</vt:lpstr>
      <vt:lpstr>PC3VessBoundary</vt:lpstr>
      <vt:lpstr>PC3VessCenter</vt:lpstr>
      <vt:lpstr>PC3VessBound</vt:lpstr>
      <vt:lpstr>PC3VessDistances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Dondossola,Eleonora</dc:creator>
  <cp:lastModifiedBy>Luca Marsilio</cp:lastModifiedBy>
  <dcterms:created xsi:type="dcterms:W3CDTF">2024-04-01T15:56:22Z</dcterms:created>
  <dcterms:modified xsi:type="dcterms:W3CDTF">2024-05-06T22:47:26Z</dcterms:modified>
</cp:coreProperties>
</file>