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ilvia Castilla\Documents\Master Thesis\1 Project\1 Manuscript\Thesis\Appendix E. Water in feldspar\"/>
    </mc:Choice>
  </mc:AlternateContent>
  <xr:revisionPtr revIDLastSave="0" documentId="8_{A140BD2A-0BB7-4418-B4E7-0F7D0A596509}" xr6:coauthVersionLast="36" xr6:coauthVersionMax="36" xr10:uidLastSave="{00000000-0000-0000-0000-000000000000}"/>
  <bookViews>
    <workbookView xWindow="0" yWindow="0" windowWidth="9870" windowHeight="3240" xr2:uid="{00000000-000D-0000-FFFF-FFFF00000000}"/>
  </bookViews>
  <sheets>
    <sheet name="Pl2C " sheetId="4" r:id="rId1"/>
    <sheet name="Pl2P 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3" i="4"/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3" i="5"/>
  <c r="K67" i="5" l="1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M59" i="5" s="1"/>
  <c r="N59" i="5" s="1"/>
  <c r="K58" i="5"/>
  <c r="J58" i="5"/>
  <c r="K48" i="5"/>
  <c r="M48" i="5" s="1"/>
  <c r="N48" i="5" s="1"/>
  <c r="J45" i="5"/>
  <c r="K45" i="5"/>
  <c r="J46" i="5"/>
  <c r="K46" i="5"/>
  <c r="J47" i="5"/>
  <c r="K47" i="5"/>
  <c r="J48" i="5"/>
  <c r="J49" i="5"/>
  <c r="K49" i="5"/>
  <c r="J50" i="5"/>
  <c r="K50" i="5"/>
  <c r="J51" i="5"/>
  <c r="K51" i="5"/>
  <c r="M51" i="5"/>
  <c r="N51" i="5" s="1"/>
  <c r="J52" i="5"/>
  <c r="M52" i="5" s="1"/>
  <c r="N52" i="5" s="1"/>
  <c r="K52" i="5"/>
  <c r="J53" i="5"/>
  <c r="K53" i="5"/>
  <c r="J54" i="5"/>
  <c r="K54" i="5"/>
  <c r="J55" i="5"/>
  <c r="K55" i="5"/>
  <c r="J56" i="5"/>
  <c r="K56" i="5"/>
  <c r="M56" i="5"/>
  <c r="N56" i="5" s="1"/>
  <c r="J57" i="5"/>
  <c r="K57" i="5"/>
  <c r="M38" i="5"/>
  <c r="N38" i="5" s="1"/>
  <c r="K38" i="5"/>
  <c r="K37" i="5"/>
  <c r="K36" i="5"/>
  <c r="K35" i="5"/>
  <c r="K34" i="5"/>
  <c r="K33" i="5"/>
  <c r="K32" i="5"/>
  <c r="K31" i="5"/>
  <c r="J42" i="5"/>
  <c r="J41" i="5"/>
  <c r="J40" i="5"/>
  <c r="J39" i="5"/>
  <c r="J38" i="5"/>
  <c r="J37" i="5"/>
  <c r="J36" i="5"/>
  <c r="J35" i="5"/>
  <c r="J34" i="5"/>
  <c r="M34" i="5" s="1"/>
  <c r="N34" i="5" s="1"/>
  <c r="J33" i="5"/>
  <c r="J32" i="5"/>
  <c r="J31" i="5"/>
  <c r="J27" i="5"/>
  <c r="J26" i="5"/>
  <c r="J25" i="5"/>
  <c r="J24" i="5"/>
  <c r="J23" i="5"/>
  <c r="J22" i="5"/>
  <c r="J21" i="5"/>
  <c r="J20" i="5"/>
  <c r="J19" i="5"/>
  <c r="J18" i="5"/>
  <c r="J17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9" i="5"/>
  <c r="K40" i="5"/>
  <c r="K41" i="5"/>
  <c r="K42" i="5"/>
  <c r="K43" i="5"/>
  <c r="K44" i="5"/>
  <c r="G70" i="5"/>
  <c r="F70" i="5"/>
  <c r="G69" i="5"/>
  <c r="F69" i="5"/>
  <c r="J44" i="5"/>
  <c r="J43" i="5"/>
  <c r="J30" i="5"/>
  <c r="J29" i="5"/>
  <c r="J28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M62" i="5" l="1"/>
  <c r="N62" i="5" s="1"/>
  <c r="M58" i="5"/>
  <c r="N58" i="5" s="1"/>
  <c r="M65" i="5"/>
  <c r="N65" i="5" s="1"/>
  <c r="M33" i="5"/>
  <c r="N33" i="5" s="1"/>
  <c r="M50" i="5"/>
  <c r="N50" i="5" s="1"/>
  <c r="M54" i="5"/>
  <c r="N54" i="5" s="1"/>
  <c r="M53" i="5"/>
  <c r="N53" i="5" s="1"/>
  <c r="M66" i="5"/>
  <c r="N66" i="5" s="1"/>
  <c r="M47" i="5"/>
  <c r="N47" i="5" s="1"/>
  <c r="M57" i="5"/>
  <c r="N57" i="5" s="1"/>
  <c r="M46" i="5"/>
  <c r="N46" i="5" s="1"/>
  <c r="M61" i="5"/>
  <c r="N61" i="5" s="1"/>
  <c r="M67" i="5"/>
  <c r="N67" i="5" s="1"/>
  <c r="M63" i="5"/>
  <c r="N63" i="5" s="1"/>
  <c r="M60" i="5"/>
  <c r="N60" i="5" s="1"/>
  <c r="M64" i="5"/>
  <c r="N64" i="5" s="1"/>
  <c r="M45" i="5"/>
  <c r="M49" i="5"/>
  <c r="N49" i="5" s="1"/>
  <c r="M55" i="5"/>
  <c r="N55" i="5" s="1"/>
  <c r="M4" i="5"/>
  <c r="N4" i="5" s="1"/>
  <c r="M8" i="5"/>
  <c r="N8" i="5" s="1"/>
  <c r="M37" i="5"/>
  <c r="N37" i="5" s="1"/>
  <c r="M28" i="5"/>
  <c r="N28" i="5" s="1"/>
  <c r="M41" i="5"/>
  <c r="N41" i="5" s="1"/>
  <c r="M36" i="5"/>
  <c r="N36" i="5" s="1"/>
  <c r="M35" i="5"/>
  <c r="N35" i="5" s="1"/>
  <c r="M42" i="5"/>
  <c r="N42" i="5" s="1"/>
  <c r="M23" i="5"/>
  <c r="N23" i="5" s="1"/>
  <c r="M22" i="5"/>
  <c r="N22" i="5" s="1"/>
  <c r="M44" i="5"/>
  <c r="N44" i="5" s="1"/>
  <c r="M26" i="5"/>
  <c r="N26" i="5" s="1"/>
  <c r="M39" i="5"/>
  <c r="N39" i="5" s="1"/>
  <c r="M40" i="5"/>
  <c r="N40" i="5" s="1"/>
  <c r="M32" i="5"/>
  <c r="N32" i="5" s="1"/>
  <c r="M31" i="5"/>
  <c r="N31" i="5" s="1"/>
  <c r="M24" i="5"/>
  <c r="N24" i="5" s="1"/>
  <c r="M29" i="5"/>
  <c r="N29" i="5" s="1"/>
  <c r="M43" i="5"/>
  <c r="N43" i="5" s="1"/>
  <c r="M30" i="5"/>
  <c r="N30" i="5" s="1"/>
  <c r="M27" i="5"/>
  <c r="N27" i="5" s="1"/>
  <c r="M17" i="5"/>
  <c r="N17" i="5" s="1"/>
  <c r="M19" i="5"/>
  <c r="N19" i="5" s="1"/>
  <c r="M14" i="5"/>
  <c r="N14" i="5" s="1"/>
  <c r="M7" i="5"/>
  <c r="N7" i="5" s="1"/>
  <c r="M11" i="5"/>
  <c r="N11" i="5" s="1"/>
  <c r="M15" i="5"/>
  <c r="N15" i="5" s="1"/>
  <c r="M21" i="5"/>
  <c r="N21" i="5" s="1"/>
  <c r="M20" i="5"/>
  <c r="N20" i="5" s="1"/>
  <c r="M25" i="5"/>
  <c r="N25" i="5" s="1"/>
  <c r="M18" i="5"/>
  <c r="N18" i="5" s="1"/>
  <c r="M13" i="5"/>
  <c r="N13" i="5" s="1"/>
  <c r="M12" i="5"/>
  <c r="N12" i="5" s="1"/>
  <c r="M16" i="5"/>
  <c r="N16" i="5" s="1"/>
  <c r="M5" i="5"/>
  <c r="N5" i="5" s="1"/>
  <c r="M9" i="5"/>
  <c r="N9" i="5" s="1"/>
  <c r="M3" i="5"/>
  <c r="N3" i="5" s="1"/>
  <c r="M10" i="5"/>
  <c r="N10" i="5" s="1"/>
  <c r="M6" i="5"/>
  <c r="N6" i="5" s="1"/>
  <c r="M16" i="4" l="1"/>
  <c r="N16" i="4" s="1"/>
  <c r="G28" i="4"/>
  <c r="G29" i="4"/>
  <c r="F29" i="4"/>
  <c r="F28" i="4"/>
  <c r="K26" i="4"/>
  <c r="J26" i="4"/>
  <c r="K25" i="4"/>
  <c r="J25" i="4"/>
  <c r="M25" i="4" s="1"/>
  <c r="N25" i="4" s="1"/>
  <c r="K24" i="4"/>
  <c r="J24" i="4"/>
  <c r="K23" i="4"/>
  <c r="J23" i="4"/>
  <c r="M23" i="4" s="1"/>
  <c r="N23" i="4" s="1"/>
  <c r="K22" i="4"/>
  <c r="J22" i="4"/>
  <c r="K21" i="4"/>
  <c r="M21" i="4" s="1"/>
  <c r="N21" i="4" s="1"/>
  <c r="J21" i="4"/>
  <c r="K20" i="4"/>
  <c r="J20" i="4"/>
  <c r="K19" i="4"/>
  <c r="J19" i="4"/>
  <c r="M19" i="4" s="1"/>
  <c r="N19" i="4" s="1"/>
  <c r="K18" i="4"/>
  <c r="J18" i="4"/>
  <c r="K17" i="4"/>
  <c r="J17" i="4"/>
  <c r="K16" i="4"/>
  <c r="J16" i="4"/>
  <c r="K15" i="4"/>
  <c r="M15" i="4" s="1"/>
  <c r="N15" i="4" s="1"/>
  <c r="J15" i="4"/>
  <c r="K14" i="4"/>
  <c r="J14" i="4"/>
  <c r="K13" i="4"/>
  <c r="J13" i="4"/>
  <c r="M13" i="4" s="1"/>
  <c r="N13" i="4" s="1"/>
  <c r="K12" i="4"/>
  <c r="J12" i="4"/>
  <c r="K11" i="4"/>
  <c r="J11" i="4"/>
  <c r="M11" i="4" s="1"/>
  <c r="N11" i="4" s="1"/>
  <c r="K10" i="4"/>
  <c r="J10" i="4"/>
  <c r="K9" i="4"/>
  <c r="M9" i="4" s="1"/>
  <c r="N9" i="4" s="1"/>
  <c r="J9" i="4"/>
  <c r="K8" i="4"/>
  <c r="J8" i="4"/>
  <c r="M8" i="4" s="1"/>
  <c r="N8" i="4" s="1"/>
  <c r="K7" i="4"/>
  <c r="J7" i="4"/>
  <c r="M7" i="4" s="1"/>
  <c r="N7" i="4" s="1"/>
  <c r="K6" i="4"/>
  <c r="J6" i="4"/>
  <c r="K5" i="4"/>
  <c r="J5" i="4"/>
  <c r="K4" i="4"/>
  <c r="J4" i="4"/>
  <c r="K3" i="4"/>
  <c r="M3" i="4" s="1"/>
  <c r="N3" i="4" s="1"/>
  <c r="J3" i="4"/>
  <c r="M20" i="4"/>
  <c r="N20" i="4" s="1"/>
  <c r="M14" i="4"/>
  <c r="N14" i="4" s="1"/>
  <c r="M26" i="4" l="1"/>
  <c r="N26" i="4" s="1"/>
  <c r="M4" i="4"/>
  <c r="N4" i="4" s="1"/>
  <c r="M5" i="4"/>
  <c r="N5" i="4" s="1"/>
  <c r="M17" i="4"/>
  <c r="N17" i="4" s="1"/>
  <c r="M12" i="4"/>
  <c r="N12" i="4" s="1"/>
  <c r="M6" i="4"/>
  <c r="N6" i="4" s="1"/>
  <c r="M18" i="4"/>
  <c r="N18" i="4" s="1"/>
  <c r="M22" i="4"/>
  <c r="N22" i="4" s="1"/>
  <c r="M10" i="4"/>
  <c r="N10" i="4" s="1"/>
  <c r="M24" i="4"/>
  <c r="N24" i="4" s="1"/>
</calcChain>
</file>

<file path=xl/sharedStrings.xml><?xml version="1.0" encoding="utf-8"?>
<sst xmlns="http://schemas.openxmlformats.org/spreadsheetml/2006/main" count="505" uniqueCount="44">
  <si>
    <t xml:space="preserve">Crystal </t>
  </si>
  <si>
    <t>Sample</t>
  </si>
  <si>
    <t>Point</t>
  </si>
  <si>
    <t>Distance</t>
  </si>
  <si>
    <t>CMV8Ad2PB2</t>
  </si>
  <si>
    <t>Profile_0</t>
  </si>
  <si>
    <t>Profile_90</t>
  </si>
  <si>
    <t>Area (cm2)</t>
  </si>
  <si>
    <t>Pl2_P</t>
  </si>
  <si>
    <t>EW</t>
  </si>
  <si>
    <t>Name</t>
  </si>
  <si>
    <t>Pl2_C</t>
  </si>
  <si>
    <t>NS</t>
  </si>
  <si>
    <t>Baseline</t>
  </si>
  <si>
    <t>X</t>
  </si>
  <si>
    <t>Y</t>
  </si>
  <si>
    <t>Z</t>
  </si>
  <si>
    <t>Total water (%)</t>
  </si>
  <si>
    <t>Total water (ppm)</t>
  </si>
  <si>
    <t>c (wt% H2O) = Abstot × 1.805/[t·D·I]</t>
  </si>
  <si>
    <t>Abstotal= sum of areas</t>
  </si>
  <si>
    <t>D= 2.65 g/cm3</t>
  </si>
  <si>
    <t>I = 202600 ± 20260 L·mol–1 H2O cm–2</t>
  </si>
  <si>
    <t>t=thickness</t>
  </si>
  <si>
    <t>3750-2607</t>
  </si>
  <si>
    <t>3746-2600</t>
  </si>
  <si>
    <t>3729-2745</t>
  </si>
  <si>
    <t>3754-2555</t>
  </si>
  <si>
    <t>3652-2556</t>
  </si>
  <si>
    <t>3673-2703</t>
  </si>
  <si>
    <t>3712-2654</t>
  </si>
  <si>
    <t>SWNE</t>
  </si>
  <si>
    <t>3671-2614</t>
  </si>
  <si>
    <t>SWNE1</t>
  </si>
  <si>
    <t>3682-2614</t>
  </si>
  <si>
    <t>3705-2693</t>
  </si>
  <si>
    <t>3712-2696</t>
  </si>
  <si>
    <t>EW2</t>
  </si>
  <si>
    <t>C_0</t>
  </si>
  <si>
    <t>P_0</t>
  </si>
  <si>
    <t>P_90</t>
  </si>
  <si>
    <t>C_90</t>
  </si>
  <si>
    <t>Average EW</t>
  </si>
  <si>
    <t>Average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</si>
</sst>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0" borderId="3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5" xfId="0" applyFill="1" applyBorder="1"/>
    <xf numFmtId="164" fontId="0" fillId="0" borderId="1" xfId="0" applyNumberFormat="1" applyFill="1" applyBorder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Font="1" applyFill="1" applyBorder="1"/>
    <xf numFmtId="0" fontId="0" fillId="0" borderId="2" xfId="0" applyFont="1" applyFill="1" applyBorder="1"/>
    <xf numFmtId="164" fontId="0" fillId="0" borderId="1" xfId="0" applyNumberFormat="1" applyFont="1" applyFill="1" applyBorder="1"/>
    <xf numFmtId="0" fontId="0" fillId="0" borderId="0" xfId="0" applyFont="1" applyFill="1" applyBorder="1"/>
    <xf numFmtId="0" fontId="1" fillId="0" borderId="0" xfId="0" applyFont="1"/>
    <xf numFmtId="0" fontId="1" fillId="0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164" fontId="0" fillId="2" borderId="1" xfId="0" applyNumberFormat="1" applyFont="1" applyFill="1" applyBorder="1"/>
    <xf numFmtId="0" fontId="1" fillId="0" borderId="5" xfId="0" applyFont="1" applyFill="1" applyBorder="1"/>
    <xf numFmtId="0" fontId="0" fillId="0" borderId="0" xfId="0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1"/>
          <c:tx>
            <c:v>2PL2_C_EW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'Pl2C '!$E$16:$E$20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'Pl2C '!$N$16:$N$20</c:f>
              <c:numCache>
                <c:formatCode>General</c:formatCode>
                <c:ptCount val="5"/>
                <c:pt idx="0">
                  <c:v>105.54628368126009</c:v>
                </c:pt>
                <c:pt idx="1">
                  <c:v>103.08969729174515</c:v>
                </c:pt>
                <c:pt idx="2">
                  <c:v>100.95456098201069</c:v>
                </c:pt>
                <c:pt idx="3">
                  <c:v>105.47255659874162</c:v>
                </c:pt>
                <c:pt idx="4">
                  <c:v>113.67690634139531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99A-41AF-9DD0-E20A3E152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72767"/>
        <c:axId val="86961119"/>
      </c:scatterChart>
      <c:scatterChart>
        <c:scatterStyle val="lineMarker"/>
        <c:varyColors val="0"/>
        <c:ser>
          <c:idx val="0"/>
          <c:order val="0"/>
          <c:tx>
            <c:v>2PL2_C_NS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'Pl2C '!$E$3:$E$15</c:f>
              <c:numCache>
                <c:formatCode>General</c:formatCode>
                <c:ptCount val="1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</c:numCache>
            </c:numRef>
          </c:xVal>
          <c:yVal>
            <c:numRef>
              <c:f>'Pl2C '!$N$3:$N$15</c:f>
              <c:numCache>
                <c:formatCode>General</c:formatCode>
                <c:ptCount val="13"/>
                <c:pt idx="0">
                  <c:v>119.29491002930156</c:v>
                </c:pt>
                <c:pt idx="1">
                  <c:v>115.4758471548456</c:v>
                </c:pt>
                <c:pt idx="2">
                  <c:v>118.18310562492327</c:v>
                </c:pt>
                <c:pt idx="3">
                  <c:v>116.61419330893055</c:v>
                </c:pt>
                <c:pt idx="4">
                  <c:v>116.08040923149694</c:v>
                </c:pt>
                <c:pt idx="5">
                  <c:v>122.36490574537004</c:v>
                </c:pt>
                <c:pt idx="6">
                  <c:v>133.810298035535</c:v>
                </c:pt>
                <c:pt idx="7">
                  <c:v>117.34556596751362</c:v>
                </c:pt>
                <c:pt idx="8">
                  <c:v>108.52190873170493</c:v>
                </c:pt>
                <c:pt idx="9">
                  <c:v>129.8024938298318</c:v>
                </c:pt>
                <c:pt idx="10">
                  <c:v>117.43403846653577</c:v>
                </c:pt>
                <c:pt idx="11">
                  <c:v>105.52858918145564</c:v>
                </c:pt>
                <c:pt idx="12">
                  <c:v>104.68220227414379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99A-41AF-9DD0-E20A3E152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250208"/>
        <c:axId val="1669248960"/>
        <c:extLst/>
      </c:scatterChart>
      <c:valAx>
        <c:axId val="86972767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1119"/>
        <c:crosses val="autoZero"/>
        <c:crossBetween val="midCat"/>
      </c:valAx>
      <c:valAx>
        <c:axId val="86961119"/>
        <c:scaling>
          <c:orientation val="minMax"/>
          <c:max val="3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concentration</a:t>
                </a:r>
                <a:r>
                  <a:rPr lang="en-US" baseline="0"/>
                  <a:t>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72767"/>
        <c:crosses val="autoZero"/>
        <c:crossBetween val="midCat"/>
      </c:valAx>
      <c:valAx>
        <c:axId val="1669248960"/>
        <c:scaling>
          <c:orientation val="minMax"/>
          <c:max val="18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50208"/>
        <c:crosses val="max"/>
        <c:crossBetween val="midCat"/>
      </c:valAx>
      <c:valAx>
        <c:axId val="1669250208"/>
        <c:scaling>
          <c:orientation val="minMax"/>
          <c:max val="60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48960"/>
        <c:crosses val="max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38927701697339E-2"/>
          <c:y val="0.10327921483759955"/>
          <c:w val="0.86427969160104989"/>
          <c:h val="0.65451729107255086"/>
        </c:manualLayout>
      </c:layout>
      <c:scatterChart>
        <c:scatterStyle val="lineMarker"/>
        <c:varyColors val="0"/>
        <c:ser>
          <c:idx val="4"/>
          <c:order val="4"/>
          <c:tx>
            <c:v>2PL2EW2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'Pl2P '!$E$58:$E$67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  <c:extLst xmlns:c15="http://schemas.microsoft.com/office/drawing/2012/chart"/>
            </c:numRef>
          </c:xVal>
          <c:yVal>
            <c:numRef>
              <c:f>'Pl2P '!$N$58:$N$67</c:f>
              <c:numCache>
                <c:formatCode>General</c:formatCode>
                <c:ptCount val="10"/>
                <c:pt idx="0">
                  <c:v>127.64867454227122</c:v>
                </c:pt>
                <c:pt idx="1">
                  <c:v>118.50135541420651</c:v>
                </c:pt>
                <c:pt idx="2">
                  <c:v>128.33682469872787</c:v>
                </c:pt>
                <c:pt idx="3">
                  <c:v>126.38794143120565</c:v>
                </c:pt>
                <c:pt idx="4">
                  <c:v>129.53627217245</c:v>
                </c:pt>
                <c:pt idx="5">
                  <c:v>128.00062920244372</c:v>
                </c:pt>
                <c:pt idx="6">
                  <c:v>127.73097239813247</c:v>
                </c:pt>
                <c:pt idx="7">
                  <c:v>119.5896132316055</c:v>
                </c:pt>
                <c:pt idx="8">
                  <c:v>111.921904490833</c:v>
                </c:pt>
                <c:pt idx="9">
                  <c:v>119.77784768916042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46D-4815-9EDD-39812220F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298767"/>
        <c:axId val="16323133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2PL2_P_EW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'Pl2P '!$E$4:$E$16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150</c:v>
                      </c:pt>
                      <c:pt idx="2">
                        <c:v>225</c:v>
                      </c:pt>
                      <c:pt idx="3">
                        <c:v>300</c:v>
                      </c:pt>
                      <c:pt idx="4">
                        <c:v>375</c:v>
                      </c:pt>
                      <c:pt idx="5">
                        <c:v>450</c:v>
                      </c:pt>
                      <c:pt idx="6">
                        <c:v>525</c:v>
                      </c:pt>
                      <c:pt idx="7">
                        <c:v>600</c:v>
                      </c:pt>
                      <c:pt idx="8">
                        <c:v>675</c:v>
                      </c:pt>
                      <c:pt idx="9">
                        <c:v>750</c:v>
                      </c:pt>
                      <c:pt idx="10">
                        <c:v>825</c:v>
                      </c:pt>
                      <c:pt idx="11">
                        <c:v>900</c:v>
                      </c:pt>
                      <c:pt idx="12">
                        <c:v>975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'Pl2P '!$N$4:$N$16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120.33904902540557</c:v>
                      </c:pt>
                      <c:pt idx="1">
                        <c:v>117.10141635546078</c:v>
                      </c:pt>
                      <c:pt idx="2">
                        <c:v>120.03524736600298</c:v>
                      </c:pt>
                      <c:pt idx="3">
                        <c:v>132.37554819966226</c:v>
                      </c:pt>
                      <c:pt idx="4">
                        <c:v>128.15997185953671</c:v>
                      </c:pt>
                      <c:pt idx="5">
                        <c:v>126.14017235451706</c:v>
                      </c:pt>
                      <c:pt idx="6">
                        <c:v>128.5933488664655</c:v>
                      </c:pt>
                      <c:pt idx="7">
                        <c:v>132.56903571184662</c:v>
                      </c:pt>
                      <c:pt idx="8">
                        <c:v>131.21374761745113</c:v>
                      </c:pt>
                      <c:pt idx="9">
                        <c:v>142.1970093385051</c:v>
                      </c:pt>
                      <c:pt idx="10">
                        <c:v>127.18990777130014</c:v>
                      </c:pt>
                      <c:pt idx="11">
                        <c:v>116.16724814052537</c:v>
                      </c:pt>
                      <c:pt idx="12">
                        <c:v>113.11347238261098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46D-4815-9EDD-39812220F73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2PL2_P_SWNE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'!$E$17:$E$29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150</c:v>
                      </c:pt>
                      <c:pt idx="3">
                        <c:v>225</c:v>
                      </c:pt>
                      <c:pt idx="4">
                        <c:v>300</c:v>
                      </c:pt>
                      <c:pt idx="5">
                        <c:v>375</c:v>
                      </c:pt>
                      <c:pt idx="6">
                        <c:v>450</c:v>
                      </c:pt>
                      <c:pt idx="7">
                        <c:v>525</c:v>
                      </c:pt>
                      <c:pt idx="8">
                        <c:v>600</c:v>
                      </c:pt>
                      <c:pt idx="9">
                        <c:v>675</c:v>
                      </c:pt>
                      <c:pt idx="10">
                        <c:v>750</c:v>
                      </c:pt>
                      <c:pt idx="11">
                        <c:v>825</c:v>
                      </c:pt>
                      <c:pt idx="12">
                        <c:v>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'!$N$17:$N$29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110.06232315201127</c:v>
                      </c:pt>
                      <c:pt idx="1">
                        <c:v>112.21169800455712</c:v>
                      </c:pt>
                      <c:pt idx="2">
                        <c:v>126.54378205187903</c:v>
                      </c:pt>
                      <c:pt idx="3">
                        <c:v>128.70016097726412</c:v>
                      </c:pt>
                      <c:pt idx="4">
                        <c:v>113.44616584247548</c:v>
                      </c:pt>
                      <c:pt idx="5">
                        <c:v>121.00093390871501</c:v>
                      </c:pt>
                      <c:pt idx="6">
                        <c:v>109.54051972548692</c:v>
                      </c:pt>
                      <c:pt idx="7">
                        <c:v>125.93005016933947</c:v>
                      </c:pt>
                      <c:pt idx="8">
                        <c:v>124.17903195952616</c:v>
                      </c:pt>
                      <c:pt idx="9">
                        <c:v>121.35726611441203</c:v>
                      </c:pt>
                      <c:pt idx="10">
                        <c:v>123.120541451694</c:v>
                      </c:pt>
                      <c:pt idx="11">
                        <c:v>117.88149496793261</c:v>
                      </c:pt>
                      <c:pt idx="12">
                        <c:v>115.28473496277947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46D-4815-9EDD-39812220F73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2PL2_SWNE1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'!$E$30:$E$44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150</c:v>
                      </c:pt>
                      <c:pt idx="3">
                        <c:v>225</c:v>
                      </c:pt>
                      <c:pt idx="4">
                        <c:v>300</c:v>
                      </c:pt>
                      <c:pt idx="5">
                        <c:v>375</c:v>
                      </c:pt>
                      <c:pt idx="6">
                        <c:v>450</c:v>
                      </c:pt>
                      <c:pt idx="7">
                        <c:v>525</c:v>
                      </c:pt>
                      <c:pt idx="8">
                        <c:v>600</c:v>
                      </c:pt>
                      <c:pt idx="9">
                        <c:v>675</c:v>
                      </c:pt>
                      <c:pt idx="10">
                        <c:v>750</c:v>
                      </c:pt>
                      <c:pt idx="11">
                        <c:v>825</c:v>
                      </c:pt>
                      <c:pt idx="12">
                        <c:v>900</c:v>
                      </c:pt>
                      <c:pt idx="13">
                        <c:v>975</c:v>
                      </c:pt>
                      <c:pt idx="14">
                        <c:v>1050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'!$N$30:$N$44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106.83869862774498</c:v>
                      </c:pt>
                      <c:pt idx="1">
                        <c:v>106.07875672468599</c:v>
                      </c:pt>
                      <c:pt idx="2">
                        <c:v>111.61284977680097</c:v>
                      </c:pt>
                      <c:pt idx="3">
                        <c:v>104.0143062553161</c:v>
                      </c:pt>
                      <c:pt idx="4">
                        <c:v>123.06013132345545</c:v>
                      </c:pt>
                      <c:pt idx="5">
                        <c:v>124.08360146709133</c:v>
                      </c:pt>
                      <c:pt idx="6">
                        <c:v>116.20401952293146</c:v>
                      </c:pt>
                      <c:pt idx="7">
                        <c:v>127.20304040787376</c:v>
                      </c:pt>
                      <c:pt idx="8">
                        <c:v>126.77228992825965</c:v>
                      </c:pt>
                      <c:pt idx="9">
                        <c:v>115.28385945367455</c:v>
                      </c:pt>
                      <c:pt idx="10">
                        <c:v>146.25674505795726</c:v>
                      </c:pt>
                      <c:pt idx="11">
                        <c:v>120.78643417801287</c:v>
                      </c:pt>
                      <c:pt idx="12">
                        <c:v>124.04070152095092</c:v>
                      </c:pt>
                      <c:pt idx="13">
                        <c:v>125.40649572460528</c:v>
                      </c:pt>
                      <c:pt idx="14">
                        <c:v>119.17549742498463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6D-4815-9EDD-39812220F7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2PL2_EW1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'!$E$45:$E$57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150</c:v>
                      </c:pt>
                      <c:pt idx="3">
                        <c:v>225</c:v>
                      </c:pt>
                      <c:pt idx="4">
                        <c:v>300</c:v>
                      </c:pt>
                      <c:pt idx="5">
                        <c:v>375</c:v>
                      </c:pt>
                      <c:pt idx="6">
                        <c:v>450</c:v>
                      </c:pt>
                      <c:pt idx="7">
                        <c:v>525</c:v>
                      </c:pt>
                      <c:pt idx="8">
                        <c:v>600</c:v>
                      </c:pt>
                      <c:pt idx="9">
                        <c:v>675</c:v>
                      </c:pt>
                      <c:pt idx="10">
                        <c:v>750</c:v>
                      </c:pt>
                      <c:pt idx="11">
                        <c:v>825</c:v>
                      </c:pt>
                      <c:pt idx="12">
                        <c:v>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'Pl2P '!$N$45:$N$57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115.7890282072057</c:v>
                      </c:pt>
                      <c:pt idx="2">
                        <c:v>122.54883400618998</c:v>
                      </c:pt>
                      <c:pt idx="3">
                        <c:v>123.76841818932495</c:v>
                      </c:pt>
                      <c:pt idx="4">
                        <c:v>124.84441887925522</c:v>
                      </c:pt>
                      <c:pt idx="5">
                        <c:v>119.32958702744821</c:v>
                      </c:pt>
                      <c:pt idx="6">
                        <c:v>120.19283900488617</c:v>
                      </c:pt>
                      <c:pt idx="7">
                        <c:v>124.64830483975612</c:v>
                      </c:pt>
                      <c:pt idx="8">
                        <c:v>125.75582385746304</c:v>
                      </c:pt>
                      <c:pt idx="9">
                        <c:v>118.20893537316768</c:v>
                      </c:pt>
                      <c:pt idx="10">
                        <c:v>118.78677138240609</c:v>
                      </c:pt>
                      <c:pt idx="11">
                        <c:v>112.08387367524074</c:v>
                      </c:pt>
                      <c:pt idx="12">
                        <c:v>119.76559056169172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6D-4815-9EDD-39812220F731}"/>
                  </c:ext>
                </c:extLst>
              </c15:ser>
            </c15:filteredScatterSeries>
          </c:ext>
        </c:extLst>
      </c:scatterChart>
      <c:valAx>
        <c:axId val="163229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13327"/>
        <c:crosses val="autoZero"/>
        <c:crossBetween val="midCat"/>
        <c:majorUnit val="100"/>
      </c:valAx>
      <c:valAx>
        <c:axId val="1632313327"/>
        <c:scaling>
          <c:orientation val="minMax"/>
          <c:max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concentration</a:t>
                </a:r>
                <a:r>
                  <a:rPr lang="en-US" baseline="0"/>
                  <a:t>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298767"/>
        <c:crosses val="autoZero"/>
        <c:crossBetween val="midCat"/>
        <c:majorUnit val="20"/>
      </c:valAx>
      <c:spPr>
        <a:noFill/>
        <a:ln>
          <a:solidFill>
            <a:schemeClr val="accent2"/>
          </a:solidFill>
        </a:ln>
        <a:effectLst/>
      </c:spPr>
    </c:plotArea>
    <c:legend>
      <c:legendPos val="r"/>
      <c:layout>
        <c:manualLayout>
          <c:xMode val="edge"/>
          <c:yMode val="edge"/>
          <c:x val="0.64568340237168564"/>
          <c:y val="0.59922365580133974"/>
          <c:w val="0.26264984788096446"/>
          <c:h val="4.9889484435288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395287</xdr:colOff>
      <xdr:row>12</xdr:row>
      <xdr:rowOff>38100</xdr:rowOff>
    </xdr:from>
    <xdr:to>
      <xdr:col>20</xdr:col>
      <xdr:colOff>395287</xdr:colOff>
      <xdr:row>26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581024</xdr:colOff>
      <xdr:row>16</xdr:row>
      <xdr:rowOff>38099</xdr:rowOff>
    </xdr:from>
    <xdr:to>
      <xdr:col>22</xdr:col>
      <xdr:colOff>161925</xdr:colOff>
      <xdr:row>34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85E356-EA83-4B9E-B742-A6202EA46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tabSelected="1" workbookViewId="0">
      <selection activeCell="J1" sqref="J1:L1048576"/>
    </sheetView>
  </sheetViews>
  <sheetFormatPr defaultColWidth="11.42578125" defaultRowHeight="15" x14ac:dyDescent="0.25"/>
  <cols>
    <col min="1" max="1" width="12.85546875" style="6" bestFit="1" customWidth="1"/>
    <col min="2" max="2" width="8.85546875" style="6" customWidth="1"/>
    <col min="3" max="3" width="9.5703125" style="6" bestFit="1" customWidth="1"/>
    <col min="4" max="4" width="7" style="3" customWidth="1"/>
    <col min="5" max="5" width="10.140625" style="3" customWidth="1"/>
    <col min="6" max="9" width="11.42578125" style="3"/>
    <col min="10" max="12" width="5.5703125" style="3" bestFit="1" customWidth="1"/>
    <col min="13" max="13" width="14.5703125" style="3" bestFit="1" customWidth="1"/>
    <col min="14" max="14" width="17" style="3" bestFit="1" customWidth="1"/>
    <col min="15" max="16384" width="11.42578125" style="3"/>
  </cols>
  <sheetData>
    <row r="1" spans="1:17" x14ac:dyDescent="0.25">
      <c r="F1" s="1" t="s">
        <v>5</v>
      </c>
      <c r="G1" s="1" t="s">
        <v>6</v>
      </c>
      <c r="H1" s="1" t="s">
        <v>5</v>
      </c>
      <c r="I1" s="1" t="s">
        <v>6</v>
      </c>
      <c r="J1" s="22" t="s">
        <v>38</v>
      </c>
      <c r="K1" s="22" t="s">
        <v>41</v>
      </c>
      <c r="L1" s="17" t="s">
        <v>39</v>
      </c>
    </row>
    <row r="2" spans="1:17" x14ac:dyDescent="0.25">
      <c r="A2" s="1" t="s">
        <v>1</v>
      </c>
      <c r="B2" s="1" t="s">
        <v>0</v>
      </c>
      <c r="C2" s="5" t="s">
        <v>10</v>
      </c>
      <c r="D2" s="5" t="s">
        <v>2</v>
      </c>
      <c r="E2" s="7" t="s">
        <v>3</v>
      </c>
      <c r="F2" s="1" t="s">
        <v>7</v>
      </c>
      <c r="G2" s="1" t="s">
        <v>7</v>
      </c>
      <c r="H2" s="1" t="s">
        <v>13</v>
      </c>
      <c r="I2" s="1" t="s">
        <v>13</v>
      </c>
      <c r="J2" s="1" t="s">
        <v>15</v>
      </c>
      <c r="K2" s="1" t="s">
        <v>16</v>
      </c>
      <c r="L2" s="1" t="s">
        <v>14</v>
      </c>
      <c r="M2" s="1" t="s">
        <v>17</v>
      </c>
      <c r="N2" s="1" t="s">
        <v>18</v>
      </c>
      <c r="P2" t="s">
        <v>19</v>
      </c>
    </row>
    <row r="3" spans="1:17" x14ac:dyDescent="0.25">
      <c r="A3" s="2" t="s">
        <v>4</v>
      </c>
      <c r="B3" s="2" t="s">
        <v>11</v>
      </c>
      <c r="C3" s="2" t="s">
        <v>12</v>
      </c>
      <c r="D3" s="2">
        <v>1</v>
      </c>
      <c r="E3" s="4">
        <v>0</v>
      </c>
      <c r="F3" s="2">
        <v>5.9349999999999996</v>
      </c>
      <c r="G3" s="2">
        <v>11.885999999999999</v>
      </c>
      <c r="H3" s="2" t="s">
        <v>26</v>
      </c>
      <c r="I3" s="2" t="s">
        <v>27</v>
      </c>
      <c r="J3" s="9">
        <f>(F3)*(1.805/($Q$9*2.65*202600))</f>
        <v>1.7502809389881228E-3</v>
      </c>
      <c r="K3" s="9">
        <f>(G3)*(1.805/($Q$9*2.65*202600))</f>
        <v>3.5052804112574265E-3</v>
      </c>
      <c r="L3" s="9">
        <f>'Pl2P '!$F$69*(1.805/($Q$8*2.65*202600))</f>
        <v>6.6739296526846081E-3</v>
      </c>
      <c r="M3" s="9">
        <f>SUM(J3:L3)</f>
        <v>1.1929491002930157E-2</v>
      </c>
      <c r="N3" s="10">
        <f>M3*10000</f>
        <v>119.29491002930156</v>
      </c>
      <c r="P3" t="s">
        <v>20</v>
      </c>
    </row>
    <row r="4" spans="1:17" x14ac:dyDescent="0.25">
      <c r="A4" s="2" t="s">
        <v>4</v>
      </c>
      <c r="B4" s="2" t="s">
        <v>11</v>
      </c>
      <c r="C4" s="2" t="s">
        <v>12</v>
      </c>
      <c r="D4" s="2">
        <v>2</v>
      </c>
      <c r="E4" s="4">
        <v>50</v>
      </c>
      <c r="F4" s="2">
        <v>4.673</v>
      </c>
      <c r="G4" s="2">
        <v>11.853</v>
      </c>
      <c r="H4" s="2" t="s">
        <v>26</v>
      </c>
      <c r="I4" s="2" t="s">
        <v>27</v>
      </c>
      <c r="J4" s="9">
        <f t="shared" ref="J4:K26" si="0">(F4)*(1.805/($Q$9*2.65*202600))</f>
        <v>1.3781066264349619E-3</v>
      </c>
      <c r="K4" s="9">
        <f t="shared" si="0"/>
        <v>3.4955484363649908E-3</v>
      </c>
      <c r="L4" s="9">
        <f>'Pl2P '!$F$69*(1.805/($Q$8*2.65*202600))</f>
        <v>6.6739296526846081E-3</v>
      </c>
      <c r="M4" s="9">
        <f t="shared" ref="M4:M26" si="1">SUM(J4:L4)</f>
        <v>1.154758471548456E-2</v>
      </c>
      <c r="N4" s="10">
        <f t="shared" ref="N4:N26" si="2">M4*10000</f>
        <v>115.4758471548456</v>
      </c>
      <c r="P4" t="s">
        <v>21</v>
      </c>
    </row>
    <row r="5" spans="1:17" x14ac:dyDescent="0.25">
      <c r="A5" s="2" t="s">
        <v>4</v>
      </c>
      <c r="B5" s="2" t="s">
        <v>11</v>
      </c>
      <c r="C5" s="2" t="s">
        <v>12</v>
      </c>
      <c r="D5" s="2">
        <v>3</v>
      </c>
      <c r="E5" s="4">
        <v>100</v>
      </c>
      <c r="F5" s="2">
        <v>6.7329999999999997</v>
      </c>
      <c r="G5" s="2">
        <v>10.711</v>
      </c>
      <c r="H5" s="2" t="s">
        <v>26</v>
      </c>
      <c r="I5" s="2" t="s">
        <v>27</v>
      </c>
      <c r="J5" s="9">
        <f t="shared" si="0"/>
        <v>1.9856177863870313E-3</v>
      </c>
      <c r="K5" s="9">
        <f>(G5)*(1.805/($Q$9*2.65*202600))</f>
        <v>3.1587631234206884E-3</v>
      </c>
      <c r="L5" s="9">
        <f>'Pl2P '!$F$69*(1.805/($Q$8*2.65*202600))</f>
        <v>6.6739296526846081E-3</v>
      </c>
      <c r="M5" s="9">
        <f t="shared" si="1"/>
        <v>1.1818310562492327E-2</v>
      </c>
      <c r="N5" s="10">
        <f t="shared" si="2"/>
        <v>118.18310562492327</v>
      </c>
      <c r="P5" t="s">
        <v>22</v>
      </c>
    </row>
    <row r="6" spans="1:17" x14ac:dyDescent="0.25">
      <c r="A6" s="2" t="s">
        <v>4</v>
      </c>
      <c r="B6" s="2" t="s">
        <v>11</v>
      </c>
      <c r="C6" s="2" t="s">
        <v>12</v>
      </c>
      <c r="D6" s="2">
        <v>4</v>
      </c>
      <c r="E6" s="4">
        <v>150</v>
      </c>
      <c r="F6" s="2">
        <v>4.2919999999999998</v>
      </c>
      <c r="G6" s="2">
        <v>12.62</v>
      </c>
      <c r="H6" s="2" t="s">
        <v>26</v>
      </c>
      <c r="I6" s="2" t="s">
        <v>27</v>
      </c>
      <c r="J6" s="9">
        <f t="shared" si="0"/>
        <v>1.2657465526768363E-3</v>
      </c>
      <c r="K6" s="9">
        <f t="shared" si="0"/>
        <v>3.7217431255316107E-3</v>
      </c>
      <c r="L6" s="9">
        <f>'Pl2P '!$F$69*(1.805/($Q$8*2.65*202600))</f>
        <v>6.6739296526846081E-3</v>
      </c>
      <c r="M6" s="9">
        <f t="shared" si="1"/>
        <v>1.1661419330893055E-2</v>
      </c>
      <c r="N6" s="10">
        <f t="shared" si="2"/>
        <v>116.61419330893055</v>
      </c>
    </row>
    <row r="7" spans="1:17" x14ac:dyDescent="0.25">
      <c r="A7" s="2" t="s">
        <v>4</v>
      </c>
      <c r="B7" s="2" t="s">
        <v>11</v>
      </c>
      <c r="C7" s="2" t="s">
        <v>12</v>
      </c>
      <c r="D7" s="2">
        <v>5</v>
      </c>
      <c r="E7" s="4">
        <v>200</v>
      </c>
      <c r="F7" s="2">
        <v>3.8639999999999999</v>
      </c>
      <c r="G7" s="2">
        <v>12.867000000000001</v>
      </c>
      <c r="H7" s="2" t="s">
        <v>26</v>
      </c>
      <c r="I7" s="2" t="s">
        <v>27</v>
      </c>
      <c r="J7" s="9">
        <f t="shared" si="0"/>
        <v>1.1395257874052412E-3</v>
      </c>
      <c r="K7" s="9">
        <f t="shared" si="0"/>
        <v>3.7945854830598448E-3</v>
      </c>
      <c r="L7" s="9">
        <f>'Pl2P '!$F$69*(1.805/($Q$8*2.65*202600))</f>
        <v>6.6739296526846081E-3</v>
      </c>
      <c r="M7" s="9">
        <f t="shared" si="1"/>
        <v>1.1608040923149694E-2</v>
      </c>
      <c r="N7" s="10">
        <f t="shared" si="2"/>
        <v>116.08040923149694</v>
      </c>
      <c r="P7" t="s">
        <v>23</v>
      </c>
    </row>
    <row r="8" spans="1:17" x14ac:dyDescent="0.25">
      <c r="A8" s="2" t="s">
        <v>4</v>
      </c>
      <c r="B8" s="2" t="s">
        <v>11</v>
      </c>
      <c r="C8" s="2" t="s">
        <v>12</v>
      </c>
      <c r="D8" s="2">
        <v>6</v>
      </c>
      <c r="E8" s="4">
        <v>250</v>
      </c>
      <c r="F8" s="2">
        <v>5.5220000000000002</v>
      </c>
      <c r="G8" s="2">
        <v>13.34</v>
      </c>
      <c r="H8" s="2" t="s">
        <v>26</v>
      </c>
      <c r="I8" s="2" t="s">
        <v>27</v>
      </c>
      <c r="J8" s="9">
        <f t="shared" si="0"/>
        <v>1.6284837986676351E-3</v>
      </c>
      <c r="K8" s="9">
        <f t="shared" si="0"/>
        <v>3.9340771231847612E-3</v>
      </c>
      <c r="L8" s="9">
        <f>'Pl2P '!$F$69*(1.805/($Q$8*2.65*202600))</f>
        <v>6.6739296526846081E-3</v>
      </c>
      <c r="M8" s="9">
        <f t="shared" si="1"/>
        <v>1.2236490574537004E-2</v>
      </c>
      <c r="N8" s="10">
        <f t="shared" si="2"/>
        <v>122.36490574537004</v>
      </c>
      <c r="P8" s="3" t="s">
        <v>8</v>
      </c>
      <c r="Q8" s="3">
        <v>3.8399999999999997E-2</v>
      </c>
    </row>
    <row r="9" spans="1:17" x14ac:dyDescent="0.25">
      <c r="A9" s="2" t="s">
        <v>4</v>
      </c>
      <c r="B9" s="2" t="s">
        <v>11</v>
      </c>
      <c r="C9" s="2" t="s">
        <v>12</v>
      </c>
      <c r="D9" s="2">
        <v>7</v>
      </c>
      <c r="E9" s="4">
        <v>300</v>
      </c>
      <c r="F9" s="2">
        <v>8.3209999999999997</v>
      </c>
      <c r="G9" s="2">
        <v>14.422000000000001</v>
      </c>
      <c r="H9" s="2" t="s">
        <v>26</v>
      </c>
      <c r="I9" s="2" t="s">
        <v>27</v>
      </c>
      <c r="J9" s="9">
        <f t="shared" si="0"/>
        <v>2.4539322145442576E-3</v>
      </c>
      <c r="K9" s="9">
        <f t="shared" si="0"/>
        <v>4.2531679363246354E-3</v>
      </c>
      <c r="L9" s="9">
        <f>'Pl2P '!$F$69*(1.805/($Q$8*2.65*202600))</f>
        <v>6.6739296526846081E-3</v>
      </c>
      <c r="M9" s="9">
        <f t="shared" si="1"/>
        <v>1.3381029803553501E-2</v>
      </c>
      <c r="N9" s="10">
        <f t="shared" si="2"/>
        <v>133.810298035535</v>
      </c>
      <c r="P9" s="3" t="s">
        <v>11</v>
      </c>
      <c r="Q9" s="3">
        <v>1.14E-2</v>
      </c>
    </row>
    <row r="10" spans="1:17" x14ac:dyDescent="0.25">
      <c r="A10" s="2" t="s">
        <v>4</v>
      </c>
      <c r="B10" s="2" t="s">
        <v>11</v>
      </c>
      <c r="C10" s="2" t="s">
        <v>12</v>
      </c>
      <c r="D10" s="2">
        <v>8</v>
      </c>
      <c r="E10" s="4">
        <v>350</v>
      </c>
      <c r="F10" s="2">
        <v>5.2169999999999996</v>
      </c>
      <c r="G10" s="2">
        <v>11.943</v>
      </c>
      <c r="H10" s="2" t="s">
        <v>26</v>
      </c>
      <c r="I10" s="2" t="s">
        <v>27</v>
      </c>
      <c r="J10" s="9">
        <f t="shared" si="0"/>
        <v>1.5385367579951199E-3</v>
      </c>
      <c r="K10" s="9">
        <f t="shared" si="0"/>
        <v>3.5220901860716345E-3</v>
      </c>
      <c r="L10" s="9">
        <f>'Pl2P '!$F$69*(1.805/($Q$8*2.65*202600))</f>
        <v>6.6739296526846081E-3</v>
      </c>
      <c r="M10" s="9">
        <f t="shared" si="1"/>
        <v>1.1734556596751362E-2</v>
      </c>
      <c r="N10" s="10">
        <f t="shared" si="2"/>
        <v>117.34556596751362</v>
      </c>
    </row>
    <row r="11" spans="1:17" x14ac:dyDescent="0.25">
      <c r="A11" s="2" t="s">
        <v>4</v>
      </c>
      <c r="B11" s="2" t="s">
        <v>11</v>
      </c>
      <c r="C11" s="2" t="s">
        <v>12</v>
      </c>
      <c r="D11" s="2">
        <v>9</v>
      </c>
      <c r="E11" s="4">
        <v>400</v>
      </c>
      <c r="F11" s="2">
        <v>4.07</v>
      </c>
      <c r="G11" s="2">
        <v>10.098000000000001</v>
      </c>
      <c r="H11" s="2" t="s">
        <v>26</v>
      </c>
      <c r="I11" s="2" t="s">
        <v>27</v>
      </c>
      <c r="J11" s="9">
        <f t="shared" si="0"/>
        <v>1.2002769034004483E-3</v>
      </c>
      <c r="K11" s="9">
        <f t="shared" si="0"/>
        <v>2.9779843170854364E-3</v>
      </c>
      <c r="L11" s="9">
        <f>'Pl2P '!$F$69*(1.805/($Q$8*2.65*202600))</f>
        <v>6.6739296526846081E-3</v>
      </c>
      <c r="M11" s="9">
        <f t="shared" si="1"/>
        <v>1.0852190873170492E-2</v>
      </c>
      <c r="N11" s="10">
        <f t="shared" si="2"/>
        <v>108.52190873170493</v>
      </c>
    </row>
    <row r="12" spans="1:17" x14ac:dyDescent="0.25">
      <c r="A12" s="2" t="s">
        <v>4</v>
      </c>
      <c r="B12" s="2" t="s">
        <v>11</v>
      </c>
      <c r="C12" s="2" t="s">
        <v>12</v>
      </c>
      <c r="D12" s="2">
        <v>10</v>
      </c>
      <c r="E12" s="4">
        <v>450</v>
      </c>
      <c r="F12" s="2">
        <v>6.907</v>
      </c>
      <c r="G12" s="2">
        <v>14.477</v>
      </c>
      <c r="H12" s="2" t="s">
        <v>26</v>
      </c>
      <c r="I12" s="2" t="s">
        <v>27</v>
      </c>
      <c r="J12" s="9">
        <f t="shared" si="0"/>
        <v>2.0369318358198761E-3</v>
      </c>
      <c r="K12" s="9">
        <f t="shared" si="0"/>
        <v>4.2693878944786955E-3</v>
      </c>
      <c r="L12" s="9">
        <f>'Pl2P '!$F$69*(1.805/($Q$8*2.65*202600))</f>
        <v>6.6739296526846081E-3</v>
      </c>
      <c r="M12" s="9">
        <f t="shared" si="1"/>
        <v>1.2980249382983179E-2</v>
      </c>
      <c r="N12" s="10">
        <f t="shared" si="2"/>
        <v>129.8024938298318</v>
      </c>
    </row>
    <row r="13" spans="1:17" x14ac:dyDescent="0.25">
      <c r="A13" s="2" t="s">
        <v>4</v>
      </c>
      <c r="B13" s="2" t="s">
        <v>11</v>
      </c>
      <c r="C13" s="2" t="s">
        <v>12</v>
      </c>
      <c r="D13" s="2">
        <v>11</v>
      </c>
      <c r="E13" s="4">
        <v>500</v>
      </c>
      <c r="F13" s="2">
        <v>5.9409999999999998</v>
      </c>
      <c r="G13" s="2">
        <v>11.249000000000001</v>
      </c>
      <c r="H13" s="2" t="s">
        <v>26</v>
      </c>
      <c r="I13" s="2" t="s">
        <v>27</v>
      </c>
      <c r="J13" s="9">
        <f t="shared" si="0"/>
        <v>1.7520503889685657E-3</v>
      </c>
      <c r="K13" s="9">
        <f t="shared" si="0"/>
        <v>3.3174238050004035E-3</v>
      </c>
      <c r="L13" s="9">
        <f>'Pl2P '!$F$69*(1.805/($Q$8*2.65*202600))</f>
        <v>6.6739296526846081E-3</v>
      </c>
      <c r="M13" s="9">
        <f t="shared" si="1"/>
        <v>1.1743403846653577E-2</v>
      </c>
      <c r="N13" s="10">
        <f t="shared" si="2"/>
        <v>117.43403846653577</v>
      </c>
    </row>
    <row r="14" spans="1:17" x14ac:dyDescent="0.25">
      <c r="A14" s="2" t="s">
        <v>4</v>
      </c>
      <c r="B14" s="2" t="s">
        <v>11</v>
      </c>
      <c r="C14" s="2" t="s">
        <v>12</v>
      </c>
      <c r="D14" s="2">
        <v>12</v>
      </c>
      <c r="E14" s="4">
        <v>550</v>
      </c>
      <c r="F14" s="2">
        <v>4.9960000000000004</v>
      </c>
      <c r="G14" s="2">
        <v>8.157</v>
      </c>
      <c r="H14" s="2" t="s">
        <v>26</v>
      </c>
      <c r="I14" s="2" t="s">
        <v>27</v>
      </c>
      <c r="J14" s="9">
        <f t="shared" si="0"/>
        <v>1.4733620170488059E-3</v>
      </c>
      <c r="K14" s="9">
        <f t="shared" si="0"/>
        <v>2.4055672484121515E-3</v>
      </c>
      <c r="L14" s="9">
        <f>'Pl2P '!$F$69*(1.805/($Q$8*2.65*202600))</f>
        <v>6.6739296526846081E-3</v>
      </c>
      <c r="M14" s="9">
        <f t="shared" si="1"/>
        <v>1.0552858918145565E-2</v>
      </c>
      <c r="N14" s="10">
        <f t="shared" si="2"/>
        <v>105.52858918145564</v>
      </c>
    </row>
    <row r="15" spans="1:17" x14ac:dyDescent="0.25">
      <c r="A15" s="2" t="s">
        <v>4</v>
      </c>
      <c r="B15" s="2" t="s">
        <v>11</v>
      </c>
      <c r="C15" s="2" t="s">
        <v>12</v>
      </c>
      <c r="D15" s="2">
        <v>13</v>
      </c>
      <c r="E15" s="4">
        <v>600</v>
      </c>
      <c r="F15" s="2">
        <v>4.077</v>
      </c>
      <c r="G15" s="2">
        <v>8.7889999999999997</v>
      </c>
      <c r="H15" s="2" t="s">
        <v>26</v>
      </c>
      <c r="I15" s="2" t="s">
        <v>27</v>
      </c>
      <c r="J15" s="9">
        <f t="shared" si="0"/>
        <v>1.202341261710965E-3</v>
      </c>
      <c r="K15" s="9">
        <f t="shared" si="0"/>
        <v>2.5919493130188054E-3</v>
      </c>
      <c r="L15" s="9">
        <f>'Pl2P '!$F$69*(1.805/($Q$8*2.65*202600))</f>
        <v>6.6739296526846081E-3</v>
      </c>
      <c r="M15" s="9">
        <f t="shared" si="1"/>
        <v>1.0468220227414379E-2</v>
      </c>
      <c r="N15" s="10">
        <f t="shared" si="2"/>
        <v>104.68220227414379</v>
      </c>
    </row>
    <row r="16" spans="1:17" x14ac:dyDescent="0.25">
      <c r="A16" s="2" t="s">
        <v>4</v>
      </c>
      <c r="B16" s="2" t="s">
        <v>11</v>
      </c>
      <c r="C16" s="2" t="s">
        <v>9</v>
      </c>
      <c r="D16" s="2">
        <v>1</v>
      </c>
      <c r="E16" s="4">
        <v>0</v>
      </c>
      <c r="F16" s="2">
        <v>4.2759999999999998</v>
      </c>
      <c r="G16" s="2">
        <v>8.8829999999999991</v>
      </c>
      <c r="H16" s="2" t="s">
        <v>28</v>
      </c>
      <c r="I16" s="2" t="s">
        <v>29</v>
      </c>
      <c r="J16" s="9">
        <f t="shared" si="0"/>
        <v>1.2610280193956552E-3</v>
      </c>
      <c r="K16" s="9">
        <f t="shared" si="0"/>
        <v>2.6196706960457446E-3</v>
      </c>
      <c r="L16" s="9">
        <f>'Pl2P '!$F$69*(1.805/($Q$8*2.65*202600))</f>
        <v>6.6739296526846081E-3</v>
      </c>
      <c r="M16" s="9">
        <f t="shared" si="1"/>
        <v>1.0554628368126009E-2</v>
      </c>
      <c r="N16" s="10">
        <f t="shared" si="2"/>
        <v>105.54628368126009</v>
      </c>
    </row>
    <row r="17" spans="1:14" x14ac:dyDescent="0.25">
      <c r="A17" s="2" t="s">
        <v>4</v>
      </c>
      <c r="B17" s="2" t="s">
        <v>11</v>
      </c>
      <c r="C17" s="2" t="s">
        <v>9</v>
      </c>
      <c r="D17" s="2">
        <v>2</v>
      </c>
      <c r="E17" s="4">
        <v>50</v>
      </c>
      <c r="F17" s="8">
        <v>3.0249999999999999</v>
      </c>
      <c r="G17" s="2">
        <v>9.3010000000000002</v>
      </c>
      <c r="H17" s="2" t="s">
        <v>28</v>
      </c>
      <c r="I17" s="2" t="s">
        <v>29</v>
      </c>
      <c r="J17" s="9">
        <f t="shared" si="0"/>
        <v>8.9209769847330611E-4</v>
      </c>
      <c r="K17" s="9">
        <f t="shared" si="0"/>
        <v>2.7429423780166015E-3</v>
      </c>
      <c r="L17" s="9">
        <f>'Pl2P '!$F$69*(1.805/($Q$8*2.65*202600))</f>
        <v>6.6739296526846081E-3</v>
      </c>
      <c r="M17" s="9">
        <f t="shared" si="1"/>
        <v>1.0308969729174515E-2</v>
      </c>
      <c r="N17" s="10">
        <f t="shared" si="2"/>
        <v>103.08969729174515</v>
      </c>
    </row>
    <row r="18" spans="1:14" x14ac:dyDescent="0.25">
      <c r="A18" s="2" t="s">
        <v>4</v>
      </c>
      <c r="B18" s="2" t="s">
        <v>11</v>
      </c>
      <c r="C18" s="2" t="s">
        <v>9</v>
      </c>
      <c r="D18" s="2">
        <v>3</v>
      </c>
      <c r="E18" s="4">
        <v>100</v>
      </c>
      <c r="F18" s="2">
        <v>2.9359999999999999</v>
      </c>
      <c r="G18" s="2">
        <v>8.6660000000000004</v>
      </c>
      <c r="H18" s="2" t="s">
        <v>28</v>
      </c>
      <c r="I18" s="2" t="s">
        <v>29</v>
      </c>
      <c r="J18" s="9">
        <f t="shared" si="0"/>
        <v>8.6585085709673607E-4</v>
      </c>
      <c r="K18" s="9">
        <f t="shared" si="0"/>
        <v>2.555675588419726E-3</v>
      </c>
      <c r="L18" s="9">
        <f>'Pl2P '!$F$69*(1.805/($Q$8*2.65*202600))</f>
        <v>6.6739296526846081E-3</v>
      </c>
      <c r="M18" s="9">
        <f t="shared" si="1"/>
        <v>1.009545609820107E-2</v>
      </c>
      <c r="N18" s="10">
        <f t="shared" si="2"/>
        <v>100.95456098201069</v>
      </c>
    </row>
    <row r="19" spans="1:14" x14ac:dyDescent="0.25">
      <c r="A19" s="2" t="s">
        <v>4</v>
      </c>
      <c r="B19" s="2" t="s">
        <v>11</v>
      </c>
      <c r="C19" s="2" t="s">
        <v>9</v>
      </c>
      <c r="D19" s="2">
        <v>4</v>
      </c>
      <c r="E19" s="4">
        <v>150</v>
      </c>
      <c r="F19" s="2">
        <v>3.4910000000000001</v>
      </c>
      <c r="G19" s="2">
        <v>9.6430000000000007</v>
      </c>
      <c r="H19" s="2" t="s">
        <v>28</v>
      </c>
      <c r="I19" s="2" t="s">
        <v>29</v>
      </c>
      <c r="J19" s="9">
        <f t="shared" si="0"/>
        <v>1.0295249802877062E-3</v>
      </c>
      <c r="K19" s="9">
        <f t="shared" si="0"/>
        <v>2.8438010269018483E-3</v>
      </c>
      <c r="L19" s="9">
        <f>'Pl2P '!$F$69*(1.805/($Q$8*2.65*202600))</f>
        <v>6.6739296526846081E-3</v>
      </c>
      <c r="M19" s="9">
        <f t="shared" si="1"/>
        <v>1.0547255659874162E-2</v>
      </c>
      <c r="N19" s="10">
        <f t="shared" si="2"/>
        <v>105.47255659874162</v>
      </c>
    </row>
    <row r="20" spans="1:14" x14ac:dyDescent="0.25">
      <c r="A20" s="2" t="s">
        <v>4</v>
      </c>
      <c r="B20" s="2" t="s">
        <v>11</v>
      </c>
      <c r="C20" s="2" t="s">
        <v>9</v>
      </c>
      <c r="D20" s="2">
        <v>5</v>
      </c>
      <c r="E20" s="4">
        <v>200</v>
      </c>
      <c r="F20" s="2">
        <v>5.5970000000000004</v>
      </c>
      <c r="G20" s="2">
        <v>10.319000000000001</v>
      </c>
      <c r="H20" s="2" t="s">
        <v>28</v>
      </c>
      <c r="I20" s="2" t="s">
        <v>29</v>
      </c>
      <c r="J20" s="9">
        <f t="shared" si="0"/>
        <v>1.6506019234231717E-3</v>
      </c>
      <c r="K20" s="9">
        <f t="shared" si="0"/>
        <v>3.043159058031751E-3</v>
      </c>
      <c r="L20" s="9">
        <f>'Pl2P '!$F$69*(1.805/($Q$8*2.65*202600))</f>
        <v>6.6739296526846081E-3</v>
      </c>
      <c r="M20" s="9">
        <f t="shared" si="1"/>
        <v>1.1367690634139531E-2</v>
      </c>
      <c r="N20" s="10">
        <f t="shared" si="2"/>
        <v>113.67690634139531</v>
      </c>
    </row>
    <row r="21" spans="1:14" x14ac:dyDescent="0.25">
      <c r="A21" s="11" t="s">
        <v>4</v>
      </c>
      <c r="B21" s="11" t="s">
        <v>11</v>
      </c>
      <c r="C21" s="11" t="s">
        <v>9</v>
      </c>
      <c r="D21" s="24">
        <v>6</v>
      </c>
      <c r="E21" s="25">
        <v>250</v>
      </c>
      <c r="F21" s="24">
        <v>0.33300000000000002</v>
      </c>
      <c r="G21" s="11">
        <v>8.3629999999999995</v>
      </c>
      <c r="H21" s="11" t="s">
        <v>28</v>
      </c>
      <c r="I21" s="11" t="s">
        <v>29</v>
      </c>
      <c r="J21" s="12">
        <f t="shared" si="0"/>
        <v>9.8204473914582135E-5</v>
      </c>
      <c r="K21" s="12">
        <f t="shared" si="0"/>
        <v>2.4663183644073584E-3</v>
      </c>
      <c r="L21" s="12">
        <f>'Pl2P '!$F$69*(1.805/($Q$8*2.65*202600))</f>
        <v>6.6739296526846081E-3</v>
      </c>
      <c r="M21" s="12">
        <f t="shared" si="1"/>
        <v>9.2384524910065491E-3</v>
      </c>
      <c r="N21" s="11">
        <f t="shared" si="2"/>
        <v>92.384524910065494</v>
      </c>
    </row>
    <row r="22" spans="1:14" x14ac:dyDescent="0.25">
      <c r="A22" s="11" t="s">
        <v>4</v>
      </c>
      <c r="B22" s="11" t="s">
        <v>11</v>
      </c>
      <c r="C22" s="11" t="s">
        <v>9</v>
      </c>
      <c r="D22" s="24">
        <v>7</v>
      </c>
      <c r="E22" s="25">
        <v>300</v>
      </c>
      <c r="F22" s="24"/>
      <c r="G22" s="11">
        <v>0.503</v>
      </c>
      <c r="H22" s="11" t="s">
        <v>28</v>
      </c>
      <c r="I22" s="11" t="s">
        <v>29</v>
      </c>
      <c r="J22" s="12">
        <f t="shared" si="0"/>
        <v>0</v>
      </c>
      <c r="K22" s="12">
        <f t="shared" si="0"/>
        <v>1.4833889002713156E-4</v>
      </c>
      <c r="L22" s="12">
        <f>'Pl2P '!$F$69*(1.805/($Q$8*2.65*202600))</f>
        <v>6.6739296526846081E-3</v>
      </c>
      <c r="M22" s="12">
        <f t="shared" si="1"/>
        <v>6.8222685427117395E-3</v>
      </c>
      <c r="N22" s="11">
        <f t="shared" si="2"/>
        <v>68.222685427117398</v>
      </c>
    </row>
    <row r="23" spans="1:14" x14ac:dyDescent="0.25">
      <c r="A23" s="11" t="s">
        <v>4</v>
      </c>
      <c r="B23" s="11" t="s">
        <v>11</v>
      </c>
      <c r="C23" s="11" t="s">
        <v>9</v>
      </c>
      <c r="D23" s="24">
        <v>8</v>
      </c>
      <c r="E23" s="25">
        <v>350</v>
      </c>
      <c r="F23" s="24">
        <v>21.007999999999999</v>
      </c>
      <c r="G23" s="11">
        <v>19.321000000000002</v>
      </c>
      <c r="H23" s="11" t="s">
        <v>28</v>
      </c>
      <c r="I23" s="11" t="s">
        <v>29</v>
      </c>
      <c r="J23" s="12">
        <f t="shared" si="0"/>
        <v>6.1954341981908141E-3</v>
      </c>
      <c r="K23" s="12">
        <f t="shared" si="0"/>
        <v>5.6979238453562803E-3</v>
      </c>
      <c r="L23" s="12">
        <f>'Pl2P '!$F$69*(1.805/($Q$8*2.65*202600))</f>
        <v>6.6739296526846081E-3</v>
      </c>
      <c r="M23" s="12">
        <f t="shared" si="1"/>
        <v>1.8567287696231703E-2</v>
      </c>
      <c r="N23" s="11">
        <f t="shared" si="2"/>
        <v>185.67287696231702</v>
      </c>
    </row>
    <row r="24" spans="1:14" x14ac:dyDescent="0.25">
      <c r="A24" s="11" t="s">
        <v>4</v>
      </c>
      <c r="B24" s="11" t="s">
        <v>11</v>
      </c>
      <c r="C24" s="11" t="s">
        <v>9</v>
      </c>
      <c r="D24" s="24">
        <v>9</v>
      </c>
      <c r="E24" s="25">
        <v>400</v>
      </c>
      <c r="F24" s="24">
        <v>6.2069999999999999</v>
      </c>
      <c r="G24" s="11">
        <v>9.9480000000000004</v>
      </c>
      <c r="H24" s="11" t="s">
        <v>28</v>
      </c>
      <c r="I24" s="11" t="s">
        <v>29</v>
      </c>
      <c r="J24" s="12">
        <f t="shared" si="0"/>
        <v>1.8304960047682019E-3</v>
      </c>
      <c r="K24" s="12">
        <f t="shared" si="0"/>
        <v>2.9337480675743636E-3</v>
      </c>
      <c r="L24" s="12">
        <f>'Pl2P '!$F$69*(1.805/($Q$8*2.65*202600))</f>
        <v>6.6739296526846081E-3</v>
      </c>
      <c r="M24" s="12">
        <f t="shared" si="1"/>
        <v>1.1438173725027173E-2</v>
      </c>
      <c r="N24" s="11">
        <f t="shared" si="2"/>
        <v>114.38173725027173</v>
      </c>
    </row>
    <row r="25" spans="1:14" x14ac:dyDescent="0.25">
      <c r="A25" s="11" t="s">
        <v>4</v>
      </c>
      <c r="B25" s="11" t="s">
        <v>11</v>
      </c>
      <c r="C25" s="11" t="s">
        <v>9</v>
      </c>
      <c r="D25" s="24">
        <v>10</v>
      </c>
      <c r="E25" s="25">
        <v>450</v>
      </c>
      <c r="F25" s="24">
        <v>6.7350000000000003</v>
      </c>
      <c r="G25" s="11">
        <v>12.138999999999999</v>
      </c>
      <c r="H25" s="11" t="s">
        <v>28</v>
      </c>
      <c r="I25" s="11" t="s">
        <v>29</v>
      </c>
      <c r="J25" s="12">
        <f t="shared" si="0"/>
        <v>1.9862076030471793E-3</v>
      </c>
      <c r="K25" s="12">
        <f t="shared" si="0"/>
        <v>3.5798922187661032E-3</v>
      </c>
      <c r="L25" s="12">
        <f>'Pl2P '!$F$69*(1.805/($Q$8*2.65*202600))</f>
        <v>6.6739296526846081E-3</v>
      </c>
      <c r="M25" s="12">
        <f t="shared" si="1"/>
        <v>1.224002947449789E-2</v>
      </c>
      <c r="N25" s="11">
        <f t="shared" si="2"/>
        <v>122.40029474497891</v>
      </c>
    </row>
    <row r="26" spans="1:14" x14ac:dyDescent="0.25">
      <c r="A26" s="11" t="s">
        <v>4</v>
      </c>
      <c r="B26" s="11" t="s">
        <v>11</v>
      </c>
      <c r="C26" s="11" t="s">
        <v>9</v>
      </c>
      <c r="D26" s="24">
        <v>11</v>
      </c>
      <c r="E26" s="25">
        <v>500</v>
      </c>
      <c r="F26" s="24">
        <v>0.42399999999999999</v>
      </c>
      <c r="G26" s="11">
        <v>5.415</v>
      </c>
      <c r="H26" s="11" t="s">
        <v>28</v>
      </c>
      <c r="I26" s="11" t="s">
        <v>29</v>
      </c>
      <c r="J26" s="12">
        <f t="shared" si="0"/>
        <v>1.2504113195129976E-4</v>
      </c>
      <c r="K26" s="12">
        <f t="shared" si="0"/>
        <v>1.5969286073497363E-3</v>
      </c>
      <c r="L26" s="12">
        <f>'Pl2P '!$F$69*(1.805/($Q$8*2.65*202600))</f>
        <v>6.6739296526846081E-3</v>
      </c>
      <c r="M26" s="12">
        <f t="shared" si="1"/>
        <v>8.3958993919856437E-3</v>
      </c>
      <c r="N26" s="11">
        <f t="shared" si="2"/>
        <v>83.958993919856439</v>
      </c>
    </row>
    <row r="27" spans="1:14" x14ac:dyDescent="0.25">
      <c r="C27" s="3"/>
      <c r="E27" s="6"/>
    </row>
    <row r="28" spans="1:14" x14ac:dyDescent="0.25">
      <c r="D28" s="6"/>
      <c r="E28" s="23" t="s">
        <v>43</v>
      </c>
      <c r="F28" s="3">
        <f>AVERAGE(F3:F15)</f>
        <v>5.4267692307692306</v>
      </c>
      <c r="G28" s="3">
        <f>AVERAGE(G3:G15)</f>
        <v>11.724</v>
      </c>
    </row>
    <row r="29" spans="1:14" x14ac:dyDescent="0.25">
      <c r="D29" s="6"/>
      <c r="E29" s="23" t="s">
        <v>42</v>
      </c>
      <c r="F29" s="3">
        <f>AVERAGE(F16:F20)</f>
        <v>3.8649999999999998</v>
      </c>
      <c r="G29" s="3">
        <f>AVERAGE(G16:G20)</f>
        <v>9.3623999999999992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E9A-5ABF-4CC8-B58C-EA0C3AE05CC8}">
  <dimension ref="A1:Q82"/>
  <sheetViews>
    <sheetView workbookViewId="0">
      <selection activeCell="P13" sqref="P13"/>
    </sheetView>
  </sheetViews>
  <sheetFormatPr defaultColWidth="11.42578125" defaultRowHeight="15" x14ac:dyDescent="0.25"/>
  <cols>
    <col min="1" max="1" width="12.85546875" style="6" bestFit="1" customWidth="1"/>
    <col min="2" max="2" width="8.85546875" style="6" customWidth="1"/>
    <col min="3" max="3" width="9.5703125" style="6" bestFit="1" customWidth="1"/>
    <col min="4" max="4" width="7" style="3" customWidth="1"/>
    <col min="5" max="5" width="10.140625" style="3" customWidth="1"/>
    <col min="6" max="9" width="11.42578125" style="3"/>
    <col min="10" max="12" width="5.5703125" style="3" bestFit="1" customWidth="1"/>
    <col min="13" max="16384" width="11.42578125" style="3"/>
  </cols>
  <sheetData>
    <row r="1" spans="1:17" x14ac:dyDescent="0.25">
      <c r="F1" s="1" t="s">
        <v>5</v>
      </c>
      <c r="G1" s="1" t="s">
        <v>6</v>
      </c>
      <c r="H1" s="1" t="s">
        <v>5</v>
      </c>
      <c r="I1" s="1" t="s">
        <v>6</v>
      </c>
      <c r="J1" s="18" t="s">
        <v>39</v>
      </c>
      <c r="K1" s="17" t="s">
        <v>40</v>
      </c>
      <c r="L1" s="17" t="s">
        <v>38</v>
      </c>
    </row>
    <row r="2" spans="1:17" x14ac:dyDescent="0.25">
      <c r="A2" s="1" t="s">
        <v>1</v>
      </c>
      <c r="B2" s="1" t="s">
        <v>0</v>
      </c>
      <c r="C2" s="5" t="s">
        <v>10</v>
      </c>
      <c r="D2" s="5" t="s">
        <v>2</v>
      </c>
      <c r="E2" s="7" t="s">
        <v>3</v>
      </c>
      <c r="F2" s="1" t="s">
        <v>7</v>
      </c>
      <c r="G2" s="1" t="s">
        <v>7</v>
      </c>
      <c r="H2" s="1" t="s">
        <v>13</v>
      </c>
      <c r="I2" s="1" t="s">
        <v>13</v>
      </c>
      <c r="J2" s="1" t="s">
        <v>14</v>
      </c>
      <c r="K2" s="1" t="s">
        <v>16</v>
      </c>
      <c r="L2" s="1" t="s">
        <v>15</v>
      </c>
      <c r="M2" s="1" t="s">
        <v>17</v>
      </c>
      <c r="N2" s="1" t="s">
        <v>18</v>
      </c>
      <c r="P2" t="s">
        <v>19</v>
      </c>
    </row>
    <row r="3" spans="1:17" x14ac:dyDescent="0.25">
      <c r="A3" s="13" t="s">
        <v>4</v>
      </c>
      <c r="B3" s="13" t="s">
        <v>8</v>
      </c>
      <c r="C3" s="13" t="s">
        <v>9</v>
      </c>
      <c r="D3" s="13">
        <v>1</v>
      </c>
      <c r="E3" s="14">
        <v>0</v>
      </c>
      <c r="F3" s="13"/>
      <c r="G3" s="13"/>
      <c r="H3" s="13" t="s">
        <v>30</v>
      </c>
      <c r="I3" s="13" t="s">
        <v>24</v>
      </c>
      <c r="J3" s="15">
        <f>(F3)*(1.805/($Q$8*2.65*202600))</f>
        <v>0</v>
      </c>
      <c r="K3" s="15">
        <f>(G3)*(1.805/($Q$8*2.65*202600))</f>
        <v>0</v>
      </c>
      <c r="L3" s="15">
        <f>'Pl2C '!$G$28*(1.805/($Q$9*2.65*202600))</f>
        <v>3.4575052617854679E-3</v>
      </c>
      <c r="M3" s="15">
        <f>SUM(J3:L3)</f>
        <v>3.4575052617854679E-3</v>
      </c>
      <c r="N3" s="13">
        <f>M3*10000</f>
        <v>34.575052617854681</v>
      </c>
      <c r="P3" t="s">
        <v>20</v>
      </c>
    </row>
    <row r="4" spans="1:17" x14ac:dyDescent="0.25">
      <c r="A4" s="13" t="s">
        <v>4</v>
      </c>
      <c r="B4" s="13" t="s">
        <v>8</v>
      </c>
      <c r="C4" s="13" t="s">
        <v>9</v>
      </c>
      <c r="D4" s="13">
        <v>2</v>
      </c>
      <c r="E4" s="14">
        <v>75</v>
      </c>
      <c r="F4" s="13">
        <v>76.387</v>
      </c>
      <c r="G4" s="13">
        <v>21.571999999999999</v>
      </c>
      <c r="H4" s="13" t="s">
        <v>30</v>
      </c>
      <c r="I4" s="13" t="s">
        <v>24</v>
      </c>
      <c r="J4" s="15">
        <f t="shared" ref="J4:K44" si="0">(F4)*(1.805/($Q$8*2.65*202600))</f>
        <v>6.6877513996504564E-3</v>
      </c>
      <c r="K4" s="15">
        <f t="shared" si="0"/>
        <v>1.8886482411046336E-3</v>
      </c>
      <c r="L4" s="15">
        <f>'Pl2C '!$G$28*(1.805/($Q$9*2.65*202600))</f>
        <v>3.4575052617854679E-3</v>
      </c>
      <c r="M4" s="15">
        <f t="shared" ref="M4:M16" si="1">SUM(J4:L4)</f>
        <v>1.2033904902540558E-2</v>
      </c>
      <c r="N4" s="13">
        <f t="shared" ref="N4:N16" si="2">M4*10000</f>
        <v>120.33904902540557</v>
      </c>
      <c r="P4" t="s">
        <v>21</v>
      </c>
    </row>
    <row r="5" spans="1:17" x14ac:dyDescent="0.25">
      <c r="A5" s="13" t="s">
        <v>4</v>
      </c>
      <c r="B5" s="13" t="s">
        <v>8</v>
      </c>
      <c r="C5" s="13" t="s">
        <v>9</v>
      </c>
      <c r="D5" s="13">
        <v>3</v>
      </c>
      <c r="E5" s="14">
        <v>150</v>
      </c>
      <c r="F5" s="13">
        <v>75.682000000000002</v>
      </c>
      <c r="G5" s="13">
        <v>18.579000000000001</v>
      </c>
      <c r="H5" s="13" t="s">
        <v>30</v>
      </c>
      <c r="I5" s="13" t="s">
        <v>24</v>
      </c>
      <c r="J5" s="15">
        <f t="shared" si="0"/>
        <v>6.6260280077545374E-3</v>
      </c>
      <c r="K5" s="15">
        <f t="shared" si="0"/>
        <v>1.6266083660060721E-3</v>
      </c>
      <c r="L5" s="15">
        <f>'Pl2C '!$G$28*(1.805/($Q$9*2.65*202600))</f>
        <v>3.4575052617854679E-3</v>
      </c>
      <c r="M5" s="15">
        <f t="shared" si="1"/>
        <v>1.1710141635546078E-2</v>
      </c>
      <c r="N5" s="13">
        <f t="shared" si="2"/>
        <v>117.10141635546078</v>
      </c>
      <c r="P5" t="s">
        <v>22</v>
      </c>
    </row>
    <row r="6" spans="1:17" x14ac:dyDescent="0.25">
      <c r="A6" s="13" t="s">
        <v>4</v>
      </c>
      <c r="B6" s="13" t="s">
        <v>8</v>
      </c>
      <c r="C6" s="13" t="s">
        <v>9</v>
      </c>
      <c r="D6" s="13">
        <v>4</v>
      </c>
      <c r="E6" s="14">
        <v>225</v>
      </c>
      <c r="F6" s="13">
        <v>77.935000000000002</v>
      </c>
      <c r="G6" s="13">
        <v>19.677</v>
      </c>
      <c r="H6" s="13" t="s">
        <v>30</v>
      </c>
      <c r="I6" s="13" t="s">
        <v>24</v>
      </c>
      <c r="J6" s="15">
        <f t="shared" si="0"/>
        <v>6.8232802090900067E-3</v>
      </c>
      <c r="K6" s="15">
        <f t="shared" si="0"/>
        <v>1.7227392657248226E-3</v>
      </c>
      <c r="L6" s="15">
        <f>'Pl2C '!$G$28*(1.805/($Q$9*2.65*202600))</f>
        <v>3.4575052617854679E-3</v>
      </c>
      <c r="M6" s="15">
        <f t="shared" si="1"/>
        <v>1.2003524736600298E-2</v>
      </c>
      <c r="N6" s="13">
        <f t="shared" si="2"/>
        <v>120.03524736600298</v>
      </c>
    </row>
    <row r="7" spans="1:17" x14ac:dyDescent="0.25">
      <c r="A7" s="13" t="s">
        <v>4</v>
      </c>
      <c r="B7" s="13" t="s">
        <v>8</v>
      </c>
      <c r="C7" s="13" t="s">
        <v>9</v>
      </c>
      <c r="D7" s="13">
        <v>5</v>
      </c>
      <c r="E7" s="14">
        <v>300</v>
      </c>
      <c r="F7" s="13">
        <v>85.998999999999995</v>
      </c>
      <c r="G7" s="13">
        <v>25.707999999999998</v>
      </c>
      <c r="H7" s="13" t="s">
        <v>30</v>
      </c>
      <c r="I7" s="13" t="s">
        <v>24</v>
      </c>
      <c r="J7" s="15">
        <f t="shared" si="0"/>
        <v>7.5292907512867317E-3</v>
      </c>
      <c r="K7" s="15">
        <f t="shared" si="0"/>
        <v>2.2507588068940254E-3</v>
      </c>
      <c r="L7" s="15">
        <f>'Pl2C '!$G$28*(1.805/($Q$9*2.65*202600))</f>
        <v>3.4575052617854679E-3</v>
      </c>
      <c r="M7" s="15">
        <f t="shared" si="1"/>
        <v>1.3237554819966225E-2</v>
      </c>
      <c r="N7" s="13">
        <f t="shared" si="2"/>
        <v>132.37554819966226</v>
      </c>
      <c r="P7" t="s">
        <v>23</v>
      </c>
    </row>
    <row r="8" spans="1:17" x14ac:dyDescent="0.25">
      <c r="A8" s="13" t="s">
        <v>4</v>
      </c>
      <c r="B8" s="13" t="s">
        <v>8</v>
      </c>
      <c r="C8" s="13" t="s">
        <v>9</v>
      </c>
      <c r="D8" s="13">
        <v>6</v>
      </c>
      <c r="E8" s="14">
        <v>375</v>
      </c>
      <c r="F8" s="13">
        <v>85.2</v>
      </c>
      <c r="G8" s="13">
        <v>21.692</v>
      </c>
      <c r="H8" s="13" t="s">
        <v>30</v>
      </c>
      <c r="I8" s="13" t="s">
        <v>24</v>
      </c>
      <c r="J8" s="15">
        <f t="shared" si="0"/>
        <v>7.4593375738046903E-3</v>
      </c>
      <c r="K8" s="15">
        <f t="shared" si="0"/>
        <v>1.8991543503635135E-3</v>
      </c>
      <c r="L8" s="15">
        <f>'Pl2C '!$G$28*(1.805/($Q$9*2.65*202600))</f>
        <v>3.4575052617854679E-3</v>
      </c>
      <c r="M8" s="15">
        <f t="shared" si="1"/>
        <v>1.2815997185953672E-2</v>
      </c>
      <c r="N8" s="13">
        <f t="shared" si="2"/>
        <v>128.15997185953671</v>
      </c>
      <c r="P8" s="3" t="s">
        <v>8</v>
      </c>
      <c r="Q8" s="3">
        <v>3.8399999999999997E-2</v>
      </c>
    </row>
    <row r="9" spans="1:17" x14ac:dyDescent="0.25">
      <c r="A9" s="13" t="s">
        <v>4</v>
      </c>
      <c r="B9" s="13" t="s">
        <v>8</v>
      </c>
      <c r="C9" s="13" t="s">
        <v>9</v>
      </c>
      <c r="D9" s="13">
        <v>7</v>
      </c>
      <c r="E9" s="14">
        <v>450</v>
      </c>
      <c r="F9" s="13">
        <v>83.44</v>
      </c>
      <c r="G9" s="13">
        <v>21.145</v>
      </c>
      <c r="H9" s="13" t="s">
        <v>30</v>
      </c>
      <c r="I9" s="13" t="s">
        <v>24</v>
      </c>
      <c r="J9" s="15">
        <f t="shared" si="0"/>
        <v>7.3052479713411195E-3</v>
      </c>
      <c r="K9" s="15">
        <f t="shared" si="0"/>
        <v>1.8512640023251195E-3</v>
      </c>
      <c r="L9" s="15">
        <f>'Pl2C '!$G$28*(1.805/($Q$9*2.65*202600))</f>
        <v>3.4575052617854679E-3</v>
      </c>
      <c r="M9" s="15">
        <f t="shared" si="1"/>
        <v>1.2614017235451707E-2</v>
      </c>
      <c r="N9" s="13">
        <f t="shared" si="2"/>
        <v>126.14017235451706</v>
      </c>
      <c r="P9" s="3" t="s">
        <v>11</v>
      </c>
      <c r="Q9" s="3">
        <v>1.14E-2</v>
      </c>
    </row>
    <row r="10" spans="1:17" x14ac:dyDescent="0.25">
      <c r="A10" s="13" t="s">
        <v>4</v>
      </c>
      <c r="B10" s="13" t="s">
        <v>8</v>
      </c>
      <c r="C10" s="13" t="s">
        <v>9</v>
      </c>
      <c r="D10" s="13">
        <v>8</v>
      </c>
      <c r="E10" s="14">
        <v>525</v>
      </c>
      <c r="F10" s="13">
        <v>85.754999999999995</v>
      </c>
      <c r="G10" s="13">
        <v>21.632000000000001</v>
      </c>
      <c r="H10" s="13" t="s">
        <v>30</v>
      </c>
      <c r="I10" s="13" t="s">
        <v>24</v>
      </c>
      <c r="J10" s="15">
        <f t="shared" si="0"/>
        <v>7.5079283291270092E-3</v>
      </c>
      <c r="K10" s="15">
        <f t="shared" si="0"/>
        <v>1.8939012957340736E-3</v>
      </c>
      <c r="L10" s="15">
        <f>'Pl2C '!$G$28*(1.805/($Q$9*2.65*202600))</f>
        <v>3.4575052617854679E-3</v>
      </c>
      <c r="M10" s="15">
        <f t="shared" si="1"/>
        <v>1.2859334886646551E-2</v>
      </c>
      <c r="N10" s="13">
        <f t="shared" si="2"/>
        <v>128.5933488664655</v>
      </c>
    </row>
    <row r="11" spans="1:17" x14ac:dyDescent="0.25">
      <c r="A11" s="13" t="s">
        <v>4</v>
      </c>
      <c r="B11" s="13" t="s">
        <v>8</v>
      </c>
      <c r="C11" s="13" t="s">
        <v>9</v>
      </c>
      <c r="D11" s="13">
        <v>9</v>
      </c>
      <c r="E11" s="14">
        <v>600</v>
      </c>
      <c r="F11" s="13">
        <v>87.215999999999994</v>
      </c>
      <c r="G11" s="13">
        <v>24.712</v>
      </c>
      <c r="H11" s="13" t="s">
        <v>30</v>
      </c>
      <c r="I11" s="13" t="s">
        <v>24</v>
      </c>
      <c r="J11" s="15">
        <f t="shared" si="0"/>
        <v>7.6358402093538716E-3</v>
      </c>
      <c r="K11" s="15">
        <f t="shared" si="0"/>
        <v>2.163558100045323E-3</v>
      </c>
      <c r="L11" s="15">
        <f>'Pl2C '!$G$28*(1.805/($Q$9*2.65*202600))</f>
        <v>3.4575052617854679E-3</v>
      </c>
      <c r="M11" s="15">
        <f t="shared" si="1"/>
        <v>1.3256903571184663E-2</v>
      </c>
      <c r="N11" s="13">
        <f t="shared" si="2"/>
        <v>132.56903571184662</v>
      </c>
    </row>
    <row r="12" spans="1:17" x14ac:dyDescent="0.25">
      <c r="A12" s="13" t="s">
        <v>4</v>
      </c>
      <c r="B12" s="13" t="s">
        <v>8</v>
      </c>
      <c r="C12" s="13" t="s">
        <v>9</v>
      </c>
      <c r="D12" s="13">
        <v>10</v>
      </c>
      <c r="E12" s="14">
        <v>675</v>
      </c>
      <c r="F12" s="13">
        <v>86.027000000000001</v>
      </c>
      <c r="G12" s="13">
        <v>24.353000000000002</v>
      </c>
      <c r="H12" s="13" t="s">
        <v>30</v>
      </c>
      <c r="I12" s="13" t="s">
        <v>24</v>
      </c>
      <c r="J12" s="15">
        <f t="shared" si="0"/>
        <v>7.5317421767804706E-3</v>
      </c>
      <c r="K12" s="15">
        <f t="shared" si="0"/>
        <v>2.1321273231791741E-3</v>
      </c>
      <c r="L12" s="15">
        <f>'Pl2C '!$G$28*(1.805/($Q$9*2.65*202600))</f>
        <v>3.4575052617854679E-3</v>
      </c>
      <c r="M12" s="15">
        <f t="shared" si="1"/>
        <v>1.3121374761745113E-2</v>
      </c>
      <c r="N12" s="13">
        <f t="shared" si="2"/>
        <v>131.21374761745113</v>
      </c>
    </row>
    <row r="13" spans="1:17" x14ac:dyDescent="0.25">
      <c r="A13" s="13" t="s">
        <v>4</v>
      </c>
      <c r="B13" s="13" t="s">
        <v>8</v>
      </c>
      <c r="C13" s="13" t="s">
        <v>9</v>
      </c>
      <c r="D13" s="13">
        <v>11</v>
      </c>
      <c r="E13" s="14">
        <v>750</v>
      </c>
      <c r="F13" s="13">
        <v>92.376999999999995</v>
      </c>
      <c r="G13" s="13">
        <v>30.547999999999998</v>
      </c>
      <c r="H13" s="13" t="s">
        <v>30</v>
      </c>
      <c r="I13" s="13" t="s">
        <v>24</v>
      </c>
      <c r="J13" s="15">
        <f t="shared" si="0"/>
        <v>8.0876904583961958E-3</v>
      </c>
      <c r="K13" s="15">
        <f t="shared" si="0"/>
        <v>2.6745052136688458E-3</v>
      </c>
      <c r="L13" s="15">
        <f>'Pl2C '!$G$28*(1.805/($Q$9*2.65*202600))</f>
        <v>3.4575052617854679E-3</v>
      </c>
      <c r="M13" s="15">
        <f t="shared" si="1"/>
        <v>1.4219700933850509E-2</v>
      </c>
      <c r="N13" s="13">
        <f t="shared" si="2"/>
        <v>142.1970093385051</v>
      </c>
    </row>
    <row r="14" spans="1:17" x14ac:dyDescent="0.25">
      <c r="A14" s="13" t="s">
        <v>4</v>
      </c>
      <c r="B14" s="13" t="s">
        <v>8</v>
      </c>
      <c r="C14" s="13" t="s">
        <v>9</v>
      </c>
      <c r="D14" s="13">
        <v>12</v>
      </c>
      <c r="E14" s="14">
        <v>825</v>
      </c>
      <c r="F14" s="13">
        <v>83.350999999999999</v>
      </c>
      <c r="G14" s="13">
        <v>22.433</v>
      </c>
      <c r="H14" s="13" t="s">
        <v>30</v>
      </c>
      <c r="I14" s="13" t="s">
        <v>25</v>
      </c>
      <c r="J14" s="15">
        <f t="shared" si="0"/>
        <v>7.2974559403074504E-3</v>
      </c>
      <c r="K14" s="15">
        <f t="shared" si="0"/>
        <v>1.9640295750370964E-3</v>
      </c>
      <c r="L14" s="15">
        <f>'Pl2C '!$G$28*(1.805/($Q$9*2.65*202600))</f>
        <v>3.4575052617854679E-3</v>
      </c>
      <c r="M14" s="15">
        <f t="shared" si="1"/>
        <v>1.2718990777130014E-2</v>
      </c>
      <c r="N14" s="13">
        <f t="shared" si="2"/>
        <v>127.18990777130014</v>
      </c>
    </row>
    <row r="15" spans="1:17" x14ac:dyDescent="0.25">
      <c r="A15" s="13" t="s">
        <v>4</v>
      </c>
      <c r="B15" s="13" t="s">
        <v>8</v>
      </c>
      <c r="C15" s="13" t="s">
        <v>9</v>
      </c>
      <c r="D15" s="13">
        <v>13</v>
      </c>
      <c r="E15" s="14">
        <v>900</v>
      </c>
      <c r="F15" s="13">
        <v>75.814999999999998</v>
      </c>
      <c r="G15" s="13">
        <v>17.379000000000001</v>
      </c>
      <c r="H15" s="13" t="s">
        <v>30</v>
      </c>
      <c r="I15" s="13" t="s">
        <v>25</v>
      </c>
      <c r="J15" s="15">
        <f t="shared" si="0"/>
        <v>6.6376722788497955E-3</v>
      </c>
      <c r="K15" s="15">
        <f t="shared" si="0"/>
        <v>1.5215472734172737E-3</v>
      </c>
      <c r="L15" s="15">
        <f>'Pl2C '!$G$28*(1.805/($Q$9*2.65*202600))</f>
        <v>3.4575052617854679E-3</v>
      </c>
      <c r="M15" s="15">
        <f t="shared" si="1"/>
        <v>1.1616724814052537E-2</v>
      </c>
      <c r="N15" s="13">
        <f t="shared" si="2"/>
        <v>116.16724814052537</v>
      </c>
    </row>
    <row r="16" spans="1:17" x14ac:dyDescent="0.25">
      <c r="A16" s="13" t="s">
        <v>4</v>
      </c>
      <c r="B16" s="13" t="s">
        <v>8</v>
      </c>
      <c r="C16" s="13" t="s">
        <v>9</v>
      </c>
      <c r="D16" s="13">
        <v>14</v>
      </c>
      <c r="E16" s="14">
        <v>975</v>
      </c>
      <c r="F16" s="13">
        <v>72.298000000000002</v>
      </c>
      <c r="G16" s="13">
        <v>17.408000000000001</v>
      </c>
      <c r="H16" s="13" t="s">
        <v>30</v>
      </c>
      <c r="I16" s="13" t="s">
        <v>25</v>
      </c>
      <c r="J16" s="15">
        <f t="shared" si="0"/>
        <v>6.329755726654126E-3</v>
      </c>
      <c r="K16" s="15">
        <f t="shared" si="0"/>
        <v>1.5240862498215031E-3</v>
      </c>
      <c r="L16" s="15">
        <f>'Pl2C '!$G$28*(1.805/($Q$9*2.65*202600))</f>
        <v>3.4575052617854679E-3</v>
      </c>
      <c r="M16" s="15">
        <f t="shared" si="1"/>
        <v>1.1311347238261098E-2</v>
      </c>
      <c r="N16" s="13">
        <f t="shared" si="2"/>
        <v>113.11347238261098</v>
      </c>
    </row>
    <row r="17" spans="1:14" x14ac:dyDescent="0.25">
      <c r="A17" s="13" t="s">
        <v>4</v>
      </c>
      <c r="B17" s="13" t="s">
        <v>8</v>
      </c>
      <c r="C17" s="13" t="s">
        <v>31</v>
      </c>
      <c r="D17" s="13">
        <v>1</v>
      </c>
      <c r="E17" s="14">
        <v>0</v>
      </c>
      <c r="F17" s="13">
        <v>69.161000000000001</v>
      </c>
      <c r="G17" s="13">
        <v>17.059999999999999</v>
      </c>
      <c r="H17" s="13" t="s">
        <v>32</v>
      </c>
      <c r="I17" s="13" t="s">
        <v>25</v>
      </c>
      <c r="J17" s="15">
        <f t="shared" si="0"/>
        <v>6.0551085204449085E-3</v>
      </c>
      <c r="K17" s="15">
        <f t="shared" ref="K17:K44" si="3">(G17)*(1.805/($Q$8*2.65*202600))</f>
        <v>1.4936185329707512E-3</v>
      </c>
      <c r="L17" s="15">
        <f>'Pl2C '!$G$28*(1.805/($Q$9*2.65*202600))</f>
        <v>3.4575052617854679E-3</v>
      </c>
      <c r="M17" s="15">
        <f t="shared" ref="M17:M30" si="4">SUM(J17:L17)</f>
        <v>1.1006232315201127E-2</v>
      </c>
      <c r="N17" s="13">
        <f t="shared" ref="N17:N30" si="5">M17*10000</f>
        <v>110.06232315201127</v>
      </c>
    </row>
    <row r="18" spans="1:14" x14ac:dyDescent="0.25">
      <c r="A18" s="13" t="s">
        <v>4</v>
      </c>
      <c r="B18" s="13" t="s">
        <v>8</v>
      </c>
      <c r="C18" s="13" t="s">
        <v>31</v>
      </c>
      <c r="D18" s="13">
        <v>2</v>
      </c>
      <c r="E18" s="14">
        <v>75</v>
      </c>
      <c r="F18" s="13">
        <v>71.798000000000002</v>
      </c>
      <c r="G18" s="13">
        <v>16.878</v>
      </c>
      <c r="H18" s="13" t="s">
        <v>32</v>
      </c>
      <c r="I18" s="13" t="s">
        <v>25</v>
      </c>
      <c r="J18" s="15">
        <f t="shared" si="0"/>
        <v>6.285980271408793E-3</v>
      </c>
      <c r="K18" s="15">
        <f t="shared" si="3"/>
        <v>1.4776842672614503E-3</v>
      </c>
      <c r="L18" s="15">
        <f>'Pl2C '!$G$28*(1.805/($Q$9*2.65*202600))</f>
        <v>3.4575052617854679E-3</v>
      </c>
      <c r="M18" s="15">
        <f t="shared" si="4"/>
        <v>1.1221169800455712E-2</v>
      </c>
      <c r="N18" s="13">
        <f t="shared" si="5"/>
        <v>112.21169800455712</v>
      </c>
    </row>
    <row r="19" spans="1:14" x14ac:dyDescent="0.25">
      <c r="A19" s="19" t="s">
        <v>4</v>
      </c>
      <c r="B19" s="19" t="s">
        <v>8</v>
      </c>
      <c r="C19" s="19" t="s">
        <v>31</v>
      </c>
      <c r="D19" s="19">
        <v>3</v>
      </c>
      <c r="E19" s="20">
        <v>150</v>
      </c>
      <c r="F19" s="19">
        <v>79.632000000000005</v>
      </c>
      <c r="G19" s="19">
        <v>25.414000000000001</v>
      </c>
      <c r="H19" s="19" t="s">
        <v>32</v>
      </c>
      <c r="I19" s="19" t="s">
        <v>25</v>
      </c>
      <c r="J19" s="21">
        <f t="shared" si="0"/>
        <v>6.9718541041926662E-3</v>
      </c>
      <c r="K19" s="21">
        <f t="shared" si="3"/>
        <v>2.2250188392097699E-3</v>
      </c>
      <c r="L19" s="21">
        <f>'Pl2C '!$G$28*(1.805/($Q$9*2.65*202600))</f>
        <v>3.4575052617854679E-3</v>
      </c>
      <c r="M19" s="21">
        <f t="shared" si="4"/>
        <v>1.2654378205187904E-2</v>
      </c>
      <c r="N19" s="19">
        <f t="shared" si="5"/>
        <v>126.54378205187903</v>
      </c>
    </row>
    <row r="20" spans="1:14" x14ac:dyDescent="0.25">
      <c r="A20" s="19" t="s">
        <v>4</v>
      </c>
      <c r="B20" s="19" t="s">
        <v>8</v>
      </c>
      <c r="C20" s="19" t="s">
        <v>31</v>
      </c>
      <c r="D20" s="19">
        <v>4</v>
      </c>
      <c r="E20" s="20">
        <v>225</v>
      </c>
      <c r="F20" s="19">
        <v>79.793999999999997</v>
      </c>
      <c r="G20" s="19">
        <v>27.715</v>
      </c>
      <c r="H20" s="19" t="s">
        <v>32</v>
      </c>
      <c r="I20" s="19" t="s">
        <v>25</v>
      </c>
      <c r="J20" s="21">
        <f t="shared" si="0"/>
        <v>6.9860373516921533E-3</v>
      </c>
      <c r="K20" s="21">
        <f t="shared" si="3"/>
        <v>2.426473484248791E-3</v>
      </c>
      <c r="L20" s="21">
        <f>'Pl2C '!$G$28*(1.805/($Q$9*2.65*202600))</f>
        <v>3.4575052617854679E-3</v>
      </c>
      <c r="M20" s="21">
        <f t="shared" si="4"/>
        <v>1.2870016097726412E-2</v>
      </c>
      <c r="N20" s="19">
        <f t="shared" si="5"/>
        <v>128.70016097726412</v>
      </c>
    </row>
    <row r="21" spans="1:14" x14ac:dyDescent="0.25">
      <c r="A21" s="13" t="s">
        <v>4</v>
      </c>
      <c r="B21" s="13" t="s">
        <v>8</v>
      </c>
      <c r="C21" s="13" t="s">
        <v>31</v>
      </c>
      <c r="D21" s="13">
        <v>5</v>
      </c>
      <c r="E21" s="14">
        <v>300</v>
      </c>
      <c r="F21" s="13">
        <v>73.346999999999994</v>
      </c>
      <c r="G21" s="13">
        <v>16.739000000000001</v>
      </c>
      <c r="H21" s="13" t="s">
        <v>32</v>
      </c>
      <c r="I21" s="13" t="s">
        <v>25</v>
      </c>
      <c r="J21" s="15">
        <f t="shared" si="0"/>
        <v>6.4215966317588326E-3</v>
      </c>
      <c r="K21" s="15">
        <f t="shared" si="3"/>
        <v>1.4655146907032479E-3</v>
      </c>
      <c r="L21" s="15">
        <f>'Pl2C '!$G$28*(1.805/($Q$9*2.65*202600))</f>
        <v>3.4575052617854679E-3</v>
      </c>
      <c r="M21" s="15">
        <f t="shared" si="4"/>
        <v>1.1344616584247548E-2</v>
      </c>
      <c r="N21" s="13">
        <f t="shared" si="5"/>
        <v>113.44616584247548</v>
      </c>
    </row>
    <row r="22" spans="1:14" x14ac:dyDescent="0.25">
      <c r="A22" s="13" t="s">
        <v>4</v>
      </c>
      <c r="B22" s="13" t="s">
        <v>8</v>
      </c>
      <c r="C22" s="13" t="s">
        <v>31</v>
      </c>
      <c r="D22" s="13">
        <v>6</v>
      </c>
      <c r="E22" s="14">
        <v>375</v>
      </c>
      <c r="F22" s="13">
        <v>78.849000000000004</v>
      </c>
      <c r="G22" s="13">
        <v>19.866</v>
      </c>
      <c r="H22" s="13" t="s">
        <v>32</v>
      </c>
      <c r="I22" s="13" t="s">
        <v>25</v>
      </c>
      <c r="J22" s="15">
        <f t="shared" si="0"/>
        <v>6.9033017412784749E-3</v>
      </c>
      <c r="K22" s="15">
        <f t="shared" si="3"/>
        <v>1.7392863878075585E-3</v>
      </c>
      <c r="L22" s="15">
        <f>'Pl2C '!$G$28*(1.805/($Q$9*2.65*202600))</f>
        <v>3.4575052617854679E-3</v>
      </c>
      <c r="M22" s="15">
        <f t="shared" si="4"/>
        <v>1.2100093390871501E-2</v>
      </c>
      <c r="N22" s="13">
        <f t="shared" si="5"/>
        <v>121.00093390871501</v>
      </c>
    </row>
    <row r="23" spans="1:14" x14ac:dyDescent="0.25">
      <c r="A23" s="13" t="s">
        <v>4</v>
      </c>
      <c r="B23" s="13" t="s">
        <v>8</v>
      </c>
      <c r="C23" s="13" t="s">
        <v>31</v>
      </c>
      <c r="D23" s="13">
        <v>7</v>
      </c>
      <c r="E23" s="14">
        <v>450</v>
      </c>
      <c r="F23" s="13">
        <v>70.334000000000003</v>
      </c>
      <c r="G23" s="13">
        <v>15.291</v>
      </c>
      <c r="H23" s="13" t="s">
        <v>32</v>
      </c>
      <c r="I23" s="13" t="s">
        <v>25</v>
      </c>
      <c r="J23" s="15">
        <f t="shared" si="0"/>
        <v>6.1578057384504593E-3</v>
      </c>
      <c r="K23" s="15">
        <f t="shared" si="3"/>
        <v>1.3387409723127643E-3</v>
      </c>
      <c r="L23" s="15">
        <f>'Pl2C '!$G$28*(1.805/($Q$9*2.65*202600))</f>
        <v>3.4575052617854679E-3</v>
      </c>
      <c r="M23" s="15">
        <f t="shared" si="4"/>
        <v>1.0954051972548692E-2</v>
      </c>
      <c r="N23" s="13">
        <f t="shared" si="5"/>
        <v>109.54051972548692</v>
      </c>
    </row>
    <row r="24" spans="1:14" x14ac:dyDescent="0.25">
      <c r="A24" s="13" t="s">
        <v>4</v>
      </c>
      <c r="B24" s="13" t="s">
        <v>8</v>
      </c>
      <c r="C24" s="13" t="s">
        <v>31</v>
      </c>
      <c r="D24" s="13">
        <v>8</v>
      </c>
      <c r="E24" s="14">
        <v>525</v>
      </c>
      <c r="F24" s="13">
        <v>81.472999999999999</v>
      </c>
      <c r="G24" s="13">
        <v>22.872</v>
      </c>
      <c r="H24" s="13" t="s">
        <v>32</v>
      </c>
      <c r="I24" s="13" t="s">
        <v>25</v>
      </c>
      <c r="J24" s="15">
        <f t="shared" si="0"/>
        <v>7.1330353304059806E-3</v>
      </c>
      <c r="K24" s="15">
        <f t="shared" si="3"/>
        <v>2.0024644247424984E-3</v>
      </c>
      <c r="L24" s="15">
        <f>'Pl2C '!$G$28*(1.805/($Q$9*2.65*202600))</f>
        <v>3.4575052617854679E-3</v>
      </c>
      <c r="M24" s="15">
        <f t="shared" si="4"/>
        <v>1.2593005016933946E-2</v>
      </c>
      <c r="N24" s="13">
        <f t="shared" si="5"/>
        <v>125.93005016933947</v>
      </c>
    </row>
    <row r="25" spans="1:14" x14ac:dyDescent="0.25">
      <c r="A25" s="13" t="s">
        <v>4</v>
      </c>
      <c r="B25" s="13" t="s">
        <v>8</v>
      </c>
      <c r="C25" s="13" t="s">
        <v>31</v>
      </c>
      <c r="D25" s="13">
        <v>9</v>
      </c>
      <c r="E25" s="14">
        <v>600</v>
      </c>
      <c r="F25" s="13">
        <v>80.210999999999999</v>
      </c>
      <c r="G25" s="13">
        <v>22.134</v>
      </c>
      <c r="H25" s="13" t="s">
        <v>32</v>
      </c>
      <c r="I25" s="13" t="s">
        <v>25</v>
      </c>
      <c r="J25" s="15">
        <f t="shared" si="0"/>
        <v>7.0225460813667607E-3</v>
      </c>
      <c r="K25" s="15">
        <f t="shared" si="3"/>
        <v>1.9378518528003876E-3</v>
      </c>
      <c r="L25" s="15">
        <f>'Pl2C '!$G$28*(1.805/($Q$9*2.65*202600))</f>
        <v>3.4575052617854679E-3</v>
      </c>
      <c r="M25" s="15">
        <f t="shared" si="4"/>
        <v>1.2417903195952616E-2</v>
      </c>
      <c r="N25" s="13">
        <f t="shared" si="5"/>
        <v>124.17903195952616</v>
      </c>
    </row>
    <row r="26" spans="1:14" x14ac:dyDescent="0.25">
      <c r="A26" s="13" t="s">
        <v>4</v>
      </c>
      <c r="B26" s="13" t="s">
        <v>8</v>
      </c>
      <c r="C26" s="13" t="s">
        <v>31</v>
      </c>
      <c r="D26" s="13">
        <v>10</v>
      </c>
      <c r="E26" s="14">
        <v>675</v>
      </c>
      <c r="F26" s="13">
        <v>79.602000000000004</v>
      </c>
      <c r="G26" s="13">
        <v>19.52</v>
      </c>
      <c r="H26" s="13" t="s">
        <v>32</v>
      </c>
      <c r="I26" s="13" t="s">
        <v>25</v>
      </c>
      <c r="J26" s="15">
        <f t="shared" si="0"/>
        <v>6.9692275768779462E-3</v>
      </c>
      <c r="K26" s="15">
        <f t="shared" si="3"/>
        <v>1.7089937727777882E-3</v>
      </c>
      <c r="L26" s="15">
        <f>'Pl2C '!$G$28*(1.805/($Q$9*2.65*202600))</f>
        <v>3.4575052617854679E-3</v>
      </c>
      <c r="M26" s="15">
        <f t="shared" si="4"/>
        <v>1.2135726611441203E-2</v>
      </c>
      <c r="N26" s="13">
        <f t="shared" si="5"/>
        <v>121.35726611441203</v>
      </c>
    </row>
    <row r="27" spans="1:14" x14ac:dyDescent="0.25">
      <c r="A27" s="13" t="s">
        <v>4</v>
      </c>
      <c r="B27" s="13" t="s">
        <v>8</v>
      </c>
      <c r="C27" s="13" t="s">
        <v>31</v>
      </c>
      <c r="D27" s="13">
        <v>11</v>
      </c>
      <c r="E27" s="14">
        <v>750</v>
      </c>
      <c r="F27" s="13">
        <v>79.016999999999996</v>
      </c>
      <c r="G27" s="13">
        <v>22.119</v>
      </c>
      <c r="H27" s="13" t="s">
        <v>32</v>
      </c>
      <c r="I27" s="13" t="s">
        <v>25</v>
      </c>
      <c r="J27" s="15">
        <f t="shared" si="0"/>
        <v>6.9180102942409056E-3</v>
      </c>
      <c r="K27" s="15">
        <f t="shared" si="3"/>
        <v>1.9365385891430276E-3</v>
      </c>
      <c r="L27" s="15">
        <f>'Pl2C '!$G$28*(1.805/($Q$9*2.65*202600))</f>
        <v>3.4575052617854679E-3</v>
      </c>
      <c r="M27" s="15">
        <f t="shared" si="4"/>
        <v>1.23120541451694E-2</v>
      </c>
      <c r="N27" s="13">
        <f t="shared" si="5"/>
        <v>123.120541451694</v>
      </c>
    </row>
    <row r="28" spans="1:14" x14ac:dyDescent="0.25">
      <c r="A28" s="13" t="s">
        <v>4</v>
      </c>
      <c r="B28" s="13" t="s">
        <v>8</v>
      </c>
      <c r="C28" s="13" t="s">
        <v>31</v>
      </c>
      <c r="D28" s="13">
        <v>12</v>
      </c>
      <c r="E28" s="14">
        <v>825</v>
      </c>
      <c r="F28" s="13">
        <v>76.159000000000006</v>
      </c>
      <c r="G28" s="13">
        <v>18.992999999999999</v>
      </c>
      <c r="H28" s="13" t="s">
        <v>32</v>
      </c>
      <c r="I28" s="13" t="s">
        <v>25</v>
      </c>
      <c r="J28" s="15">
        <f t="shared" si="0"/>
        <v>6.6677897920585849E-3</v>
      </c>
      <c r="K28" s="15">
        <f t="shared" si="3"/>
        <v>1.6628544429492073E-3</v>
      </c>
      <c r="L28" s="15">
        <f>'Pl2C '!$G$28*(1.805/($Q$9*2.65*202600))</f>
        <v>3.4575052617854679E-3</v>
      </c>
      <c r="M28" s="15">
        <f t="shared" si="4"/>
        <v>1.1788149496793261E-2</v>
      </c>
      <c r="N28" s="13">
        <f t="shared" si="5"/>
        <v>117.88149496793261</v>
      </c>
    </row>
    <row r="29" spans="1:14" x14ac:dyDescent="0.25">
      <c r="A29" s="13" t="s">
        <v>4</v>
      </c>
      <c r="B29" s="13" t="s">
        <v>8</v>
      </c>
      <c r="C29" s="13" t="s">
        <v>31</v>
      </c>
      <c r="D29" s="13">
        <v>13</v>
      </c>
      <c r="E29" s="14">
        <v>900</v>
      </c>
      <c r="F29" s="13">
        <v>72.972999999999999</v>
      </c>
      <c r="G29" s="13">
        <v>19.213000000000001</v>
      </c>
      <c r="H29" s="13" t="s">
        <v>32</v>
      </c>
      <c r="I29" s="13" t="s">
        <v>25</v>
      </c>
      <c r="J29" s="15">
        <f t="shared" si="0"/>
        <v>6.388852591235325E-3</v>
      </c>
      <c r="K29" s="15">
        <f t="shared" si="3"/>
        <v>1.682115643257154E-3</v>
      </c>
      <c r="L29" s="15">
        <f>'Pl2C '!$G$28*(1.805/($Q$9*2.65*202600))</f>
        <v>3.4575052617854679E-3</v>
      </c>
      <c r="M29" s="15">
        <f t="shared" si="4"/>
        <v>1.1528473496277947E-2</v>
      </c>
      <c r="N29" s="13">
        <f t="shared" si="5"/>
        <v>115.28473496277947</v>
      </c>
    </row>
    <row r="30" spans="1:14" x14ac:dyDescent="0.25">
      <c r="A30" s="13" t="s">
        <v>4</v>
      </c>
      <c r="B30" s="13" t="s">
        <v>8</v>
      </c>
      <c r="C30" s="13" t="s">
        <v>33</v>
      </c>
      <c r="D30" s="13">
        <v>1</v>
      </c>
      <c r="E30" s="14">
        <v>0</v>
      </c>
      <c r="F30" s="13">
        <v>66.176000000000002</v>
      </c>
      <c r="G30" s="13">
        <v>16.363</v>
      </c>
      <c r="H30" s="13" t="s">
        <v>34</v>
      </c>
      <c r="I30" s="13" t="s">
        <v>35</v>
      </c>
      <c r="J30" s="15">
        <f t="shared" si="0"/>
        <v>5.7937690526302724E-3</v>
      </c>
      <c r="K30" s="15">
        <f t="shared" si="3"/>
        <v>1.4325955483587575E-3</v>
      </c>
      <c r="L30" s="15">
        <f>'Pl2C '!$G$28*(1.805/($Q$9*2.65*202600))</f>
        <v>3.4575052617854679E-3</v>
      </c>
      <c r="M30" s="15">
        <f t="shared" si="4"/>
        <v>1.0683869862774498E-2</v>
      </c>
      <c r="N30" s="13">
        <f t="shared" si="5"/>
        <v>106.83869862774498</v>
      </c>
    </row>
    <row r="31" spans="1:14" x14ac:dyDescent="0.25">
      <c r="A31" s="13" t="s">
        <v>4</v>
      </c>
      <c r="B31" s="13" t="s">
        <v>8</v>
      </c>
      <c r="C31" s="13" t="s">
        <v>33</v>
      </c>
      <c r="D31" s="13">
        <v>2</v>
      </c>
      <c r="E31" s="14">
        <v>75</v>
      </c>
      <c r="F31" s="13">
        <v>67.816999999999993</v>
      </c>
      <c r="G31" s="13">
        <v>13.853999999999999</v>
      </c>
      <c r="H31" s="13" t="s">
        <v>34</v>
      </c>
      <c r="I31" s="13" t="s">
        <v>35</v>
      </c>
      <c r="J31" s="15">
        <f t="shared" si="0"/>
        <v>5.9374400967454532E-3</v>
      </c>
      <c r="K31" s="15">
        <f t="shared" si="3"/>
        <v>1.212930313937678E-3</v>
      </c>
      <c r="L31" s="15">
        <f>'Pl2C '!$G$28*(1.805/($Q$9*2.65*202600))</f>
        <v>3.4575052617854679E-3</v>
      </c>
      <c r="M31" s="15">
        <f t="shared" ref="M31:M44" si="6">SUM(J31:L31)</f>
        <v>1.0607875672468599E-2</v>
      </c>
      <c r="N31" s="13">
        <f t="shared" ref="N31:N44" si="7">M31*10000</f>
        <v>106.07875672468599</v>
      </c>
    </row>
    <row r="32" spans="1:14" x14ac:dyDescent="0.25">
      <c r="A32" s="13" t="s">
        <v>4</v>
      </c>
      <c r="B32" s="13" t="s">
        <v>8</v>
      </c>
      <c r="C32" s="13" t="s">
        <v>33</v>
      </c>
      <c r="D32" s="13">
        <v>3</v>
      </c>
      <c r="E32" s="14">
        <v>150</v>
      </c>
      <c r="F32" s="13">
        <v>70.206000000000003</v>
      </c>
      <c r="G32" s="13">
        <v>17.786000000000001</v>
      </c>
      <c r="H32" s="13" t="s">
        <v>34</v>
      </c>
      <c r="I32" s="13" t="s">
        <v>35</v>
      </c>
      <c r="J32" s="15">
        <f t="shared" si="0"/>
        <v>6.1465992219076537E-3</v>
      </c>
      <c r="K32" s="15">
        <f t="shared" si="3"/>
        <v>1.5571804939869746E-3</v>
      </c>
      <c r="L32" s="15">
        <f>'Pl2C '!$G$28*(1.805/($Q$9*2.65*202600))</f>
        <v>3.4575052617854679E-3</v>
      </c>
      <c r="M32" s="15">
        <f t="shared" si="6"/>
        <v>1.1161284977680097E-2</v>
      </c>
      <c r="N32" s="13">
        <f t="shared" si="7"/>
        <v>111.61284977680097</v>
      </c>
    </row>
    <row r="33" spans="1:14" x14ac:dyDescent="0.25">
      <c r="A33" s="13" t="s">
        <v>4</v>
      </c>
      <c r="B33" s="13" t="s">
        <v>8</v>
      </c>
      <c r="C33" s="13" t="s">
        <v>33</v>
      </c>
      <c r="D33" s="13">
        <v>4</v>
      </c>
      <c r="E33" s="14">
        <v>225</v>
      </c>
      <c r="F33" s="13">
        <v>67.054000000000002</v>
      </c>
      <c r="G33" s="13">
        <v>12.259</v>
      </c>
      <c r="H33" s="13" t="s">
        <v>34</v>
      </c>
      <c r="I33" s="13" t="s">
        <v>35</v>
      </c>
      <c r="J33" s="15">
        <f t="shared" si="0"/>
        <v>5.8706387520410762E-3</v>
      </c>
      <c r="K33" s="15">
        <f t="shared" si="3"/>
        <v>1.0732866117050669E-3</v>
      </c>
      <c r="L33" s="15">
        <f>'Pl2C '!$G$28*(1.805/($Q$9*2.65*202600))</f>
        <v>3.4575052617854679E-3</v>
      </c>
      <c r="M33" s="15">
        <f t="shared" si="6"/>
        <v>1.0401430625531611E-2</v>
      </c>
      <c r="N33" s="13">
        <f t="shared" si="7"/>
        <v>104.0143062553161</v>
      </c>
    </row>
    <row r="34" spans="1:14" x14ac:dyDescent="0.25">
      <c r="A34" s="13" t="s">
        <v>4</v>
      </c>
      <c r="B34" s="13" t="s">
        <v>8</v>
      </c>
      <c r="C34" s="13" t="s">
        <v>33</v>
      </c>
      <c r="D34" s="13">
        <v>5</v>
      </c>
      <c r="E34" s="14">
        <v>300</v>
      </c>
      <c r="F34" s="13">
        <v>78.742999999999995</v>
      </c>
      <c r="G34" s="13">
        <v>22.324000000000002</v>
      </c>
      <c r="H34" s="13" t="s">
        <v>34</v>
      </c>
      <c r="I34" s="13" t="s">
        <v>35</v>
      </c>
      <c r="J34" s="15">
        <f t="shared" si="0"/>
        <v>6.8940213447664638E-3</v>
      </c>
      <c r="K34" s="15">
        <f t="shared" si="3"/>
        <v>1.954486525793614E-3</v>
      </c>
      <c r="L34" s="15">
        <f>'Pl2C '!$G$28*(1.805/($Q$9*2.65*202600))</f>
        <v>3.4575052617854679E-3</v>
      </c>
      <c r="M34" s="15">
        <f t="shared" si="6"/>
        <v>1.2306013132345545E-2</v>
      </c>
      <c r="N34" s="13">
        <f t="shared" si="7"/>
        <v>123.06013132345545</v>
      </c>
    </row>
    <row r="35" spans="1:14" x14ac:dyDescent="0.25">
      <c r="A35" s="13" t="s">
        <v>4</v>
      </c>
      <c r="B35" s="13" t="s">
        <v>8</v>
      </c>
      <c r="C35" s="13" t="s">
        <v>33</v>
      </c>
      <c r="D35" s="13">
        <v>6</v>
      </c>
      <c r="E35" s="14">
        <v>375</v>
      </c>
      <c r="F35" s="13">
        <v>79.677999999999997</v>
      </c>
      <c r="G35" s="13">
        <v>22.558</v>
      </c>
      <c r="H35" s="13" t="s">
        <v>34</v>
      </c>
      <c r="I35" s="13" t="s">
        <v>35</v>
      </c>
      <c r="J35" s="15">
        <f t="shared" si="0"/>
        <v>6.9758814460752355E-3</v>
      </c>
      <c r="K35" s="15">
        <f t="shared" si="3"/>
        <v>1.9749734388484295E-3</v>
      </c>
      <c r="L35" s="15">
        <f>'Pl2C '!$G$28*(1.805/($Q$9*2.65*202600))</f>
        <v>3.4575052617854679E-3</v>
      </c>
      <c r="M35" s="15">
        <f t="shared" si="6"/>
        <v>1.2408360146709133E-2</v>
      </c>
      <c r="N35" s="13">
        <f t="shared" si="7"/>
        <v>124.08360146709133</v>
      </c>
    </row>
    <row r="36" spans="1:14" x14ac:dyDescent="0.25">
      <c r="A36" s="13" t="s">
        <v>4</v>
      </c>
      <c r="B36" s="13" t="s">
        <v>8</v>
      </c>
      <c r="C36" s="13" t="s">
        <v>33</v>
      </c>
      <c r="D36" s="13">
        <v>7</v>
      </c>
      <c r="E36" s="14">
        <v>450</v>
      </c>
      <c r="F36" s="13">
        <v>74.754000000000005</v>
      </c>
      <c r="G36" s="13">
        <v>18.481999999999999</v>
      </c>
      <c r="H36" s="13" t="s">
        <v>34</v>
      </c>
      <c r="I36" s="13" t="s">
        <v>35</v>
      </c>
      <c r="J36" s="15">
        <f t="shared" si="0"/>
        <v>6.5447807628192002E-3</v>
      </c>
      <c r="K36" s="15">
        <f t="shared" si="3"/>
        <v>1.6181159276884775E-3</v>
      </c>
      <c r="L36" s="15">
        <f>'Pl2C '!$G$28*(1.805/($Q$9*2.65*202600))</f>
        <v>3.4575052617854679E-3</v>
      </c>
      <c r="M36" s="15">
        <f t="shared" si="6"/>
        <v>1.1620401952293146E-2</v>
      </c>
      <c r="N36" s="13">
        <f t="shared" si="7"/>
        <v>116.20401952293146</v>
      </c>
    </row>
    <row r="37" spans="1:14" x14ac:dyDescent="0.25">
      <c r="A37" s="13" t="s">
        <v>4</v>
      </c>
      <c r="B37" s="13" t="s">
        <v>8</v>
      </c>
      <c r="C37" s="13" t="s">
        <v>33</v>
      </c>
      <c r="D37" s="13">
        <v>8</v>
      </c>
      <c r="E37" s="14">
        <v>525</v>
      </c>
      <c r="F37" s="13">
        <v>83.23</v>
      </c>
      <c r="G37" s="13">
        <v>22.568999999999999</v>
      </c>
      <c r="H37" s="13" t="s">
        <v>34</v>
      </c>
      <c r="I37" s="13" t="s">
        <v>35</v>
      </c>
      <c r="J37" s="15">
        <f t="shared" si="0"/>
        <v>7.2868622801380801E-3</v>
      </c>
      <c r="K37" s="15">
        <f t="shared" si="3"/>
        <v>1.9759364988638267E-3</v>
      </c>
      <c r="L37" s="15">
        <f>'Pl2C '!$G$28*(1.805/($Q$9*2.65*202600))</f>
        <v>3.4575052617854679E-3</v>
      </c>
      <c r="M37" s="15">
        <f t="shared" si="6"/>
        <v>1.2720304040787375E-2</v>
      </c>
      <c r="N37" s="13">
        <f t="shared" si="7"/>
        <v>127.20304040787376</v>
      </c>
    </row>
    <row r="38" spans="1:14" x14ac:dyDescent="0.25">
      <c r="A38" s="13" t="s">
        <v>4</v>
      </c>
      <c r="B38" s="13" t="s">
        <v>8</v>
      </c>
      <c r="C38" s="13" t="s">
        <v>33</v>
      </c>
      <c r="D38" s="13">
        <v>9</v>
      </c>
      <c r="E38" s="14">
        <v>600</v>
      </c>
      <c r="F38" s="13">
        <v>81.977999999999994</v>
      </c>
      <c r="G38" s="13">
        <v>23.329000000000001</v>
      </c>
      <c r="H38" s="13" t="s">
        <v>34</v>
      </c>
      <c r="I38" s="13" t="s">
        <v>35</v>
      </c>
      <c r="J38" s="15">
        <f t="shared" si="0"/>
        <v>7.1772485402037661E-3</v>
      </c>
      <c r="K38" s="15">
        <f t="shared" si="3"/>
        <v>2.0424751908367329E-3</v>
      </c>
      <c r="L38" s="15">
        <f>'Pl2C '!$G$28*(1.805/($Q$9*2.65*202600))</f>
        <v>3.4575052617854679E-3</v>
      </c>
      <c r="M38" s="15">
        <f t="shared" si="6"/>
        <v>1.2677228992825966E-2</v>
      </c>
      <c r="N38" s="13">
        <f t="shared" si="7"/>
        <v>126.77228992825965</v>
      </c>
    </row>
    <row r="39" spans="1:14" x14ac:dyDescent="0.25">
      <c r="A39" s="13" t="s">
        <v>4</v>
      </c>
      <c r="B39" s="13" t="s">
        <v>8</v>
      </c>
      <c r="C39" s="13" t="s">
        <v>33</v>
      </c>
      <c r="D39" s="13">
        <v>10</v>
      </c>
      <c r="E39" s="14">
        <v>675</v>
      </c>
      <c r="F39" s="13">
        <v>71.947999999999993</v>
      </c>
      <c r="G39" s="13">
        <v>20.236999999999998</v>
      </c>
      <c r="H39" s="13" t="s">
        <v>34</v>
      </c>
      <c r="I39" s="13" t="s">
        <v>35</v>
      </c>
      <c r="J39" s="15">
        <f t="shared" si="0"/>
        <v>6.2991129079823923E-3</v>
      </c>
      <c r="K39" s="15">
        <f t="shared" si="3"/>
        <v>1.7717677755995952E-3</v>
      </c>
      <c r="L39" s="15">
        <f>'Pl2C '!$G$28*(1.805/($Q$9*2.65*202600))</f>
        <v>3.4575052617854679E-3</v>
      </c>
      <c r="M39" s="15">
        <f t="shared" si="6"/>
        <v>1.1528385945367455E-2</v>
      </c>
      <c r="N39" s="13">
        <f t="shared" si="7"/>
        <v>115.28385945367455</v>
      </c>
    </row>
    <row r="40" spans="1:14" x14ac:dyDescent="0.25">
      <c r="A40" s="13" t="s">
        <v>4</v>
      </c>
      <c r="B40" s="13" t="s">
        <v>8</v>
      </c>
      <c r="C40" s="13" t="s">
        <v>33</v>
      </c>
      <c r="D40" s="13">
        <v>11</v>
      </c>
      <c r="E40" s="14">
        <v>750</v>
      </c>
      <c r="F40" s="13">
        <v>91.168000000000006</v>
      </c>
      <c r="G40" s="13">
        <v>36.393999999999998</v>
      </c>
      <c r="H40" s="13" t="s">
        <v>34</v>
      </c>
      <c r="I40" s="13" t="s">
        <v>35</v>
      </c>
      <c r="J40" s="15">
        <f t="shared" si="0"/>
        <v>7.9818414076129815E-3</v>
      </c>
      <c r="K40" s="15">
        <f t="shared" si="3"/>
        <v>3.1863278363972757E-3</v>
      </c>
      <c r="L40" s="15">
        <f>'Pl2C '!$G$28*(1.805/($Q$9*2.65*202600))</f>
        <v>3.4575052617854679E-3</v>
      </c>
      <c r="M40" s="15">
        <f t="shared" si="6"/>
        <v>1.4625674505795725E-2</v>
      </c>
      <c r="N40" s="13">
        <f t="shared" si="7"/>
        <v>146.25674505795726</v>
      </c>
    </row>
    <row r="41" spans="1:14" x14ac:dyDescent="0.25">
      <c r="A41" s="13" t="s">
        <v>4</v>
      </c>
      <c r="B41" s="13" t="s">
        <v>8</v>
      </c>
      <c r="C41" s="13" t="s">
        <v>33</v>
      </c>
      <c r="D41" s="13">
        <v>12</v>
      </c>
      <c r="E41" s="14">
        <v>825</v>
      </c>
      <c r="F41" s="13">
        <v>75.271000000000001</v>
      </c>
      <c r="G41" s="13">
        <v>23.199000000000002</v>
      </c>
      <c r="H41" s="13" t="s">
        <v>34</v>
      </c>
      <c r="I41" s="13" t="s">
        <v>35</v>
      </c>
      <c r="J41" s="15">
        <f t="shared" si="0"/>
        <v>6.5900445835428735E-3</v>
      </c>
      <c r="K41" s="15">
        <f t="shared" si="3"/>
        <v>2.0310935724729461E-3</v>
      </c>
      <c r="L41" s="15">
        <f>'Pl2C '!$G$28*(1.805/($Q$9*2.65*202600))</f>
        <v>3.4575052617854679E-3</v>
      </c>
      <c r="M41" s="15">
        <f t="shared" si="6"/>
        <v>1.2078643417801287E-2</v>
      </c>
      <c r="N41" s="13">
        <f t="shared" si="7"/>
        <v>120.78643417801287</v>
      </c>
    </row>
    <row r="42" spans="1:14" x14ac:dyDescent="0.25">
      <c r="A42" s="13" t="s">
        <v>4</v>
      </c>
      <c r="B42" s="13" t="s">
        <v>8</v>
      </c>
      <c r="C42" s="13" t="s">
        <v>33</v>
      </c>
      <c r="D42" s="13">
        <v>13</v>
      </c>
      <c r="E42" s="14">
        <v>900</v>
      </c>
      <c r="F42" s="13">
        <v>79.569000000000003</v>
      </c>
      <c r="G42" s="13">
        <v>22.617999999999999</v>
      </c>
      <c r="H42" s="13" t="s">
        <v>34</v>
      </c>
      <c r="I42" s="13" t="s">
        <v>35</v>
      </c>
      <c r="J42" s="15">
        <f t="shared" si="0"/>
        <v>6.966338396831754E-3</v>
      </c>
      <c r="K42" s="15">
        <f t="shared" si="3"/>
        <v>1.9802264934778695E-3</v>
      </c>
      <c r="L42" s="15">
        <f>'Pl2C '!$G$28*(1.805/($Q$9*2.65*202600))</f>
        <v>3.4575052617854679E-3</v>
      </c>
      <c r="M42" s="15">
        <f t="shared" si="6"/>
        <v>1.2404070152095091E-2</v>
      </c>
      <c r="N42" s="13">
        <f t="shared" si="7"/>
        <v>124.04070152095092</v>
      </c>
    </row>
    <row r="43" spans="1:14" x14ac:dyDescent="0.25">
      <c r="A43" s="13" t="s">
        <v>4</v>
      </c>
      <c r="B43" s="13" t="s">
        <v>8</v>
      </c>
      <c r="C43" s="13" t="s">
        <v>33</v>
      </c>
      <c r="D43" s="13">
        <v>14</v>
      </c>
      <c r="E43" s="14">
        <v>975</v>
      </c>
      <c r="F43" s="13">
        <v>78.218999999999994</v>
      </c>
      <c r="G43" s="13">
        <v>25.527999999999999</v>
      </c>
      <c r="H43" s="13" t="s">
        <v>34</v>
      </c>
      <c r="I43" s="13" t="s">
        <v>35</v>
      </c>
      <c r="J43" s="15">
        <f t="shared" si="0"/>
        <v>6.8481446676693552E-3</v>
      </c>
      <c r="K43" s="15">
        <f t="shared" si="3"/>
        <v>2.2349996430057056E-3</v>
      </c>
      <c r="L43" s="15">
        <f>'Pl2C '!$G$28*(1.805/($Q$9*2.65*202600))</f>
        <v>3.4575052617854679E-3</v>
      </c>
      <c r="M43" s="15">
        <f t="shared" si="6"/>
        <v>1.2540649572460528E-2</v>
      </c>
      <c r="N43" s="13">
        <f t="shared" si="7"/>
        <v>125.40649572460528</v>
      </c>
    </row>
    <row r="44" spans="1:14" x14ac:dyDescent="0.25">
      <c r="A44" s="13" t="s">
        <v>4</v>
      </c>
      <c r="B44" s="13" t="s">
        <v>8</v>
      </c>
      <c r="C44" s="13" t="s">
        <v>33</v>
      </c>
      <c r="D44" s="13">
        <v>15</v>
      </c>
      <c r="E44" s="14">
        <v>1050</v>
      </c>
      <c r="F44" s="13">
        <v>73.477999999999994</v>
      </c>
      <c r="G44" s="13">
        <v>23.152000000000001</v>
      </c>
      <c r="H44" s="13" t="s">
        <v>34</v>
      </c>
      <c r="I44" s="13" t="s">
        <v>35</v>
      </c>
      <c r="J44" s="15">
        <f t="shared" si="0"/>
        <v>6.4330658010331105E-3</v>
      </c>
      <c r="K44" s="15">
        <f t="shared" si="3"/>
        <v>2.0269786796798849E-3</v>
      </c>
      <c r="L44" s="15">
        <f>'Pl2C '!$G$28*(1.805/($Q$9*2.65*202600))</f>
        <v>3.4575052617854679E-3</v>
      </c>
      <c r="M44" s="15">
        <f t="shared" si="6"/>
        <v>1.1917549742498463E-2</v>
      </c>
      <c r="N44" s="13">
        <f t="shared" si="7"/>
        <v>119.17549742498463</v>
      </c>
    </row>
    <row r="45" spans="1:14" x14ac:dyDescent="0.25">
      <c r="A45" s="13" t="s">
        <v>4</v>
      </c>
      <c r="B45" s="13" t="s">
        <v>8</v>
      </c>
      <c r="C45" s="13" t="s">
        <v>9</v>
      </c>
      <c r="D45" s="13">
        <v>1</v>
      </c>
      <c r="E45" s="13">
        <v>0</v>
      </c>
      <c r="F45" s="13">
        <v>81.278999999999996</v>
      </c>
      <c r="G45" s="13">
        <v>26.962</v>
      </c>
      <c r="H45" s="13" t="s">
        <v>34</v>
      </c>
      <c r="I45" s="13" t="s">
        <v>36</v>
      </c>
      <c r="J45" s="15">
        <f t="shared" ref="J45:J57" si="8">(F45)*(1.805/($Q$8*2.65*202600))</f>
        <v>7.1160504537707914E-3</v>
      </c>
      <c r="K45" s="15">
        <f t="shared" ref="K45:K57" si="9">(G45)*(1.805/($Q$8*2.65*202600))</f>
        <v>2.3605476486493198E-3</v>
      </c>
      <c r="L45" s="15">
        <f>'Pl2C '!$G$28*(1.805/($Q$9*2.65*202600))</f>
        <v>3.4575052617854679E-3</v>
      </c>
      <c r="M45" s="15">
        <f t="shared" ref="M45:M57" si="10">SUM(J45:L45)</f>
        <v>1.293410336420558E-2</v>
      </c>
      <c r="N45" s="13"/>
    </row>
    <row r="46" spans="1:14" x14ac:dyDescent="0.25">
      <c r="A46" s="13" t="s">
        <v>4</v>
      </c>
      <c r="B46" s="13" t="s">
        <v>8</v>
      </c>
      <c r="C46" s="13" t="s">
        <v>9</v>
      </c>
      <c r="D46" s="13">
        <v>2</v>
      </c>
      <c r="E46" s="13">
        <v>75</v>
      </c>
      <c r="F46" s="13">
        <v>72.658000000000001</v>
      </c>
      <c r="G46" s="13">
        <v>20.103999999999999</v>
      </c>
      <c r="H46" s="13" t="s">
        <v>34</v>
      </c>
      <c r="I46" s="13" t="s">
        <v>36</v>
      </c>
      <c r="J46" s="15">
        <f t="shared" si="8"/>
        <v>6.3612740544307655E-3</v>
      </c>
      <c r="K46" s="15">
        <f t="shared" si="9"/>
        <v>1.7601235045043367E-3</v>
      </c>
      <c r="L46" s="15">
        <f>'Pl2C '!$G$28*(1.805/($Q$9*2.65*202600))</f>
        <v>3.4575052617854679E-3</v>
      </c>
      <c r="M46" s="15">
        <f t="shared" si="10"/>
        <v>1.157890282072057E-2</v>
      </c>
      <c r="N46" s="13">
        <f t="shared" ref="N46:N57" si="11">M46*10000</f>
        <v>115.7890282072057</v>
      </c>
    </row>
    <row r="47" spans="1:14" x14ac:dyDescent="0.25">
      <c r="A47" s="13" t="s">
        <v>4</v>
      </c>
      <c r="B47" s="13" t="s">
        <v>8</v>
      </c>
      <c r="C47" s="13" t="s">
        <v>9</v>
      </c>
      <c r="D47" s="13">
        <v>3</v>
      </c>
      <c r="E47" s="13">
        <v>150</v>
      </c>
      <c r="F47" s="13">
        <v>78.501000000000005</v>
      </c>
      <c r="G47" s="13">
        <v>21.981999999999999</v>
      </c>
      <c r="H47" s="13" t="s">
        <v>34</v>
      </c>
      <c r="I47" s="13" t="s">
        <v>36</v>
      </c>
      <c r="J47" s="15">
        <f t="shared" si="8"/>
        <v>6.8728340244277233E-3</v>
      </c>
      <c r="K47" s="15">
        <f t="shared" si="9"/>
        <v>1.9245441144058063E-3</v>
      </c>
      <c r="L47" s="15">
        <f>'Pl2C '!$G$28*(1.805/($Q$9*2.65*202600))</f>
        <v>3.4575052617854679E-3</v>
      </c>
      <c r="M47" s="15">
        <f t="shared" si="10"/>
        <v>1.2254883400618997E-2</v>
      </c>
      <c r="N47" s="13">
        <f t="shared" si="11"/>
        <v>122.54883400618998</v>
      </c>
    </row>
    <row r="48" spans="1:14" x14ac:dyDescent="0.25">
      <c r="A48" s="13" t="s">
        <v>4</v>
      </c>
      <c r="B48" s="13" t="s">
        <v>8</v>
      </c>
      <c r="C48" s="13" t="s">
        <v>9</v>
      </c>
      <c r="D48" s="13">
        <v>4</v>
      </c>
      <c r="E48" s="13">
        <v>225</v>
      </c>
      <c r="F48" s="13">
        <v>79.358999999999995</v>
      </c>
      <c r="G48" s="13">
        <v>22.516999999999999</v>
      </c>
      <c r="H48" s="13" t="s">
        <v>34</v>
      </c>
      <c r="I48" s="13" t="s">
        <v>36</v>
      </c>
      <c r="J48" s="15">
        <f t="shared" si="8"/>
        <v>6.9479527056287137E-3</v>
      </c>
      <c r="K48" s="15">
        <f>(G48)*(1.805/($Q$8*2.65*202600))</f>
        <v>1.9713838515183122E-3</v>
      </c>
      <c r="L48" s="15">
        <f>'Pl2C '!$G$28*(1.805/($Q$9*2.65*202600))</f>
        <v>3.4575052617854679E-3</v>
      </c>
      <c r="M48" s="15">
        <f t="shared" si="10"/>
        <v>1.2376841818932494E-2</v>
      </c>
      <c r="N48" s="13">
        <f t="shared" si="11"/>
        <v>123.76841818932495</v>
      </c>
    </row>
    <row r="49" spans="1:14" x14ac:dyDescent="0.25">
      <c r="A49" s="13" t="s">
        <v>4</v>
      </c>
      <c r="B49" s="13" t="s">
        <v>8</v>
      </c>
      <c r="C49" s="13" t="s">
        <v>9</v>
      </c>
      <c r="D49" s="13">
        <v>5</v>
      </c>
      <c r="E49" s="13">
        <v>300</v>
      </c>
      <c r="F49" s="13">
        <v>81.343000000000004</v>
      </c>
      <c r="G49" s="13">
        <v>21.762</v>
      </c>
      <c r="H49" s="13" t="s">
        <v>34</v>
      </c>
      <c r="I49" s="13" t="s">
        <v>36</v>
      </c>
      <c r="J49" s="15">
        <f t="shared" si="8"/>
        <v>7.1216537120421947E-3</v>
      </c>
      <c r="K49" s="15">
        <f t="shared" si="9"/>
        <v>1.90528291409786E-3</v>
      </c>
      <c r="L49" s="15">
        <f>'Pl2C '!$G$28*(1.805/($Q$9*2.65*202600))</f>
        <v>3.4575052617854679E-3</v>
      </c>
      <c r="M49" s="15">
        <f t="shared" si="10"/>
        <v>1.2484441887925522E-2</v>
      </c>
      <c r="N49" s="13">
        <f t="shared" si="11"/>
        <v>124.84441887925522</v>
      </c>
    </row>
    <row r="50" spans="1:14" x14ac:dyDescent="0.25">
      <c r="A50" s="13" t="s">
        <v>4</v>
      </c>
      <c r="B50" s="13" t="s">
        <v>8</v>
      </c>
      <c r="C50" s="13" t="s">
        <v>9</v>
      </c>
      <c r="D50" s="13">
        <v>6</v>
      </c>
      <c r="E50" s="13">
        <v>375</v>
      </c>
      <c r="F50" s="13">
        <v>77.930999999999997</v>
      </c>
      <c r="G50" s="13">
        <v>18.875</v>
      </c>
      <c r="H50" s="13" t="s">
        <v>34</v>
      </c>
      <c r="I50" s="13" t="s">
        <v>36</v>
      </c>
      <c r="J50" s="15">
        <f t="shared" si="8"/>
        <v>6.8229300054480435E-3</v>
      </c>
      <c r="K50" s="15">
        <f t="shared" si="9"/>
        <v>1.652523435511309E-3</v>
      </c>
      <c r="L50" s="15">
        <f>'Pl2C '!$G$28*(1.805/($Q$9*2.65*202600))</f>
        <v>3.4575052617854679E-3</v>
      </c>
      <c r="M50" s="15">
        <f t="shared" si="10"/>
        <v>1.1932958702744821E-2</v>
      </c>
      <c r="N50" s="13">
        <f t="shared" si="11"/>
        <v>119.32958702744821</v>
      </c>
    </row>
    <row r="51" spans="1:14" x14ac:dyDescent="0.25">
      <c r="A51" s="13" t="s">
        <v>4</v>
      </c>
      <c r="B51" s="13" t="s">
        <v>8</v>
      </c>
      <c r="C51" s="13" t="s">
        <v>9</v>
      </c>
      <c r="D51" s="13">
        <v>7</v>
      </c>
      <c r="E51" s="13">
        <v>450</v>
      </c>
      <c r="F51" s="13">
        <v>77.599000000000004</v>
      </c>
      <c r="G51" s="13">
        <v>20.193000000000001</v>
      </c>
      <c r="H51" s="13" t="s">
        <v>34</v>
      </c>
      <c r="I51" s="13" t="s">
        <v>36</v>
      </c>
      <c r="J51" s="15">
        <f t="shared" si="8"/>
        <v>6.7938631031651429E-3</v>
      </c>
      <c r="K51" s="15">
        <f t="shared" si="9"/>
        <v>1.7679155355380062E-3</v>
      </c>
      <c r="L51" s="15">
        <f>'Pl2C '!$G$28*(1.805/($Q$9*2.65*202600))</f>
        <v>3.4575052617854679E-3</v>
      </c>
      <c r="M51" s="15">
        <f t="shared" si="10"/>
        <v>1.2019283900488616E-2</v>
      </c>
      <c r="N51" s="13">
        <f t="shared" si="11"/>
        <v>120.19283900488617</v>
      </c>
    </row>
    <row r="52" spans="1:14" x14ac:dyDescent="0.25">
      <c r="A52" s="13" t="s">
        <v>4</v>
      </c>
      <c r="B52" s="13" t="s">
        <v>8</v>
      </c>
      <c r="C52" s="13" t="s">
        <v>9</v>
      </c>
      <c r="D52" s="13">
        <v>8</v>
      </c>
      <c r="E52" s="13">
        <v>525</v>
      </c>
      <c r="F52" s="13">
        <v>80.489000000000004</v>
      </c>
      <c r="G52" s="13">
        <v>22.391999999999999</v>
      </c>
      <c r="H52" s="13" t="s">
        <v>34</v>
      </c>
      <c r="I52" s="13" t="s">
        <v>36</v>
      </c>
      <c r="J52" s="15">
        <f t="shared" si="8"/>
        <v>7.0468852344831665E-3</v>
      </c>
      <c r="K52" s="15">
        <f t="shared" si="9"/>
        <v>1.9604399877069792E-3</v>
      </c>
      <c r="L52" s="15">
        <f>'Pl2C '!$G$28*(1.805/($Q$9*2.65*202600))</f>
        <v>3.4575052617854679E-3</v>
      </c>
      <c r="M52" s="15">
        <f t="shared" si="10"/>
        <v>1.2464830483975613E-2</v>
      </c>
      <c r="N52" s="13">
        <f t="shared" si="11"/>
        <v>124.64830483975612</v>
      </c>
    </row>
    <row r="53" spans="1:14" x14ac:dyDescent="0.25">
      <c r="A53" s="13" t="s">
        <v>4</v>
      </c>
      <c r="B53" s="13" t="s">
        <v>8</v>
      </c>
      <c r="C53" s="13" t="s">
        <v>9</v>
      </c>
      <c r="D53" s="13">
        <v>9</v>
      </c>
      <c r="E53" s="13">
        <v>600</v>
      </c>
      <c r="F53" s="13">
        <v>80.97</v>
      </c>
      <c r="G53" s="13">
        <v>23.175999999999998</v>
      </c>
      <c r="H53" s="13" t="s">
        <v>34</v>
      </c>
      <c r="I53" s="13" t="s">
        <v>36</v>
      </c>
      <c r="J53" s="15">
        <f t="shared" si="8"/>
        <v>7.0889972224291754E-3</v>
      </c>
      <c r="K53" s="15">
        <f t="shared" si="9"/>
        <v>2.0290799015316606E-3</v>
      </c>
      <c r="L53" s="15">
        <f>'Pl2C '!$G$28*(1.805/($Q$9*2.65*202600))</f>
        <v>3.4575052617854679E-3</v>
      </c>
      <c r="M53" s="15">
        <f t="shared" si="10"/>
        <v>1.2575582385746305E-2</v>
      </c>
      <c r="N53" s="13">
        <f t="shared" si="11"/>
        <v>125.75582385746304</v>
      </c>
    </row>
    <row r="54" spans="1:14" x14ac:dyDescent="0.25">
      <c r="A54" s="13" t="s">
        <v>4</v>
      </c>
      <c r="B54" s="13" t="s">
        <v>8</v>
      </c>
      <c r="C54" s="13" t="s">
        <v>9</v>
      </c>
      <c r="D54" s="13">
        <v>10</v>
      </c>
      <c r="E54" s="13">
        <v>675</v>
      </c>
      <c r="F54" s="13">
        <v>77.248999999999995</v>
      </c>
      <c r="G54" s="13">
        <v>18.277000000000001</v>
      </c>
      <c r="H54" s="13" t="s">
        <v>34</v>
      </c>
      <c r="I54" s="13" t="s">
        <v>36</v>
      </c>
      <c r="J54" s="15">
        <f t="shared" si="8"/>
        <v>6.7632202844934092E-3</v>
      </c>
      <c r="K54" s="15">
        <f t="shared" si="9"/>
        <v>1.6001679910378913E-3</v>
      </c>
      <c r="L54" s="15">
        <f>'Pl2C '!$G$28*(1.805/($Q$9*2.65*202600))</f>
        <v>3.4575052617854679E-3</v>
      </c>
      <c r="M54" s="15">
        <f t="shared" si="10"/>
        <v>1.1820893537316768E-2</v>
      </c>
      <c r="N54" s="13">
        <f t="shared" si="11"/>
        <v>118.20893537316768</v>
      </c>
    </row>
    <row r="55" spans="1:14" x14ac:dyDescent="0.25">
      <c r="A55" s="13" t="s">
        <v>4</v>
      </c>
      <c r="B55" s="13" t="s">
        <v>8</v>
      </c>
      <c r="C55" s="13" t="s">
        <v>9</v>
      </c>
      <c r="D55" s="13">
        <v>11</v>
      </c>
      <c r="E55" s="13">
        <v>750</v>
      </c>
      <c r="F55" s="13">
        <v>76.778000000000006</v>
      </c>
      <c r="G55" s="13">
        <v>19.408000000000001</v>
      </c>
      <c r="H55" s="13" t="s">
        <v>34</v>
      </c>
      <c r="I55" s="13" t="s">
        <v>36</v>
      </c>
      <c r="J55" s="15">
        <f t="shared" si="8"/>
        <v>6.721983805652307E-3</v>
      </c>
      <c r="K55" s="15">
        <f t="shared" si="9"/>
        <v>1.6991880708028338E-3</v>
      </c>
      <c r="L55" s="15">
        <f>'Pl2C '!$G$28*(1.805/($Q$9*2.65*202600))</f>
        <v>3.4575052617854679E-3</v>
      </c>
      <c r="M55" s="15">
        <f t="shared" si="10"/>
        <v>1.1878677138240609E-2</v>
      </c>
      <c r="N55" s="13">
        <f t="shared" si="11"/>
        <v>118.78677138240609</v>
      </c>
    </row>
    <row r="56" spans="1:14" x14ac:dyDescent="0.25">
      <c r="A56" s="13" t="s">
        <v>4</v>
      </c>
      <c r="B56" s="13" t="s">
        <v>8</v>
      </c>
      <c r="C56" s="13" t="s">
        <v>9</v>
      </c>
      <c r="D56" s="13">
        <v>12</v>
      </c>
      <c r="E56" s="13">
        <v>825</v>
      </c>
      <c r="F56" s="13">
        <v>72.706000000000003</v>
      </c>
      <c r="G56" s="13">
        <v>15.824</v>
      </c>
      <c r="H56" s="13" t="s">
        <v>34</v>
      </c>
      <c r="I56" s="13" t="s">
        <v>36</v>
      </c>
      <c r="J56" s="15">
        <f t="shared" si="8"/>
        <v>6.3654764981343178E-3</v>
      </c>
      <c r="K56" s="15">
        <f t="shared" si="9"/>
        <v>1.3854056076042889E-3</v>
      </c>
      <c r="L56" s="15">
        <f>'Pl2C '!$G$28*(1.805/($Q$9*2.65*202600))</f>
        <v>3.4575052617854679E-3</v>
      </c>
      <c r="M56" s="15">
        <f t="shared" si="10"/>
        <v>1.1208387367524074E-2</v>
      </c>
      <c r="N56" s="13">
        <f t="shared" si="11"/>
        <v>112.08387367524074</v>
      </c>
    </row>
    <row r="57" spans="1:14" x14ac:dyDescent="0.25">
      <c r="A57" s="13" t="s">
        <v>4</v>
      </c>
      <c r="B57" s="13" t="s">
        <v>8</v>
      </c>
      <c r="C57" s="13" t="s">
        <v>9</v>
      </c>
      <c r="D57" s="13">
        <v>13</v>
      </c>
      <c r="E57" s="13">
        <v>900</v>
      </c>
      <c r="F57" s="13">
        <v>73.525000000000006</v>
      </c>
      <c r="G57" s="13">
        <v>23.779</v>
      </c>
      <c r="H57" s="13" t="s">
        <v>34</v>
      </c>
      <c r="I57" s="13" t="s">
        <v>36</v>
      </c>
      <c r="J57" s="15">
        <f t="shared" si="8"/>
        <v>6.4371806938261725E-3</v>
      </c>
      <c r="K57" s="15">
        <f t="shared" si="9"/>
        <v>2.0818731005575321E-3</v>
      </c>
      <c r="L57" s="15">
        <f>'Pl2C '!$G$28*(1.805/($Q$9*2.65*202600))</f>
        <v>3.4575052617854679E-3</v>
      </c>
      <c r="M57" s="15">
        <f t="shared" si="10"/>
        <v>1.1976559056169173E-2</v>
      </c>
      <c r="N57" s="13">
        <f t="shared" si="11"/>
        <v>119.76559056169172</v>
      </c>
    </row>
    <row r="58" spans="1:14" x14ac:dyDescent="0.25">
      <c r="A58" s="13" t="s">
        <v>4</v>
      </c>
      <c r="B58" s="13" t="s">
        <v>8</v>
      </c>
      <c r="C58" s="13" t="s">
        <v>37</v>
      </c>
      <c r="D58" s="13">
        <v>1</v>
      </c>
      <c r="E58" s="13">
        <v>0</v>
      </c>
      <c r="F58" s="13">
        <v>81.117999999999995</v>
      </c>
      <c r="G58" s="13">
        <v>25.19</v>
      </c>
      <c r="H58" s="13" t="s">
        <v>34</v>
      </c>
      <c r="I58" s="13" t="s">
        <v>36</v>
      </c>
      <c r="J58" s="15">
        <f t="shared" ref="J58:J67" si="12">(F58)*(1.805/($Q$8*2.65*202600))</f>
        <v>7.1019547571817936E-3</v>
      </c>
      <c r="K58" s="15">
        <f t="shared" ref="K58:K67" si="13">(G58)*(1.805/($Q$8*2.65*202600))</f>
        <v>2.2054074352598611E-3</v>
      </c>
      <c r="L58" s="15">
        <f>'Pl2C '!$G$28*(1.805/($Q$9*2.65*202600))</f>
        <v>3.4575052617854679E-3</v>
      </c>
      <c r="M58" s="15">
        <f t="shared" ref="M58:M67" si="14">SUM(J58:L58)</f>
        <v>1.2764867454227122E-2</v>
      </c>
      <c r="N58" s="13">
        <f t="shared" ref="N58:N67" si="15">M58*10000</f>
        <v>127.64867454227122</v>
      </c>
    </row>
    <row r="59" spans="1:14" x14ac:dyDescent="0.25">
      <c r="A59" s="13" t="s">
        <v>4</v>
      </c>
      <c r="B59" s="13" t="s">
        <v>8</v>
      </c>
      <c r="C59" s="13" t="s">
        <v>37</v>
      </c>
      <c r="D59" s="13">
        <v>2</v>
      </c>
      <c r="E59" s="13">
        <v>100</v>
      </c>
      <c r="F59" s="13">
        <v>74.117000000000004</v>
      </c>
      <c r="G59" s="13">
        <v>21.742999999999999</v>
      </c>
      <c r="H59" s="13" t="s">
        <v>34</v>
      </c>
      <c r="I59" s="13" t="s">
        <v>36</v>
      </c>
      <c r="J59" s="15">
        <f t="shared" si="12"/>
        <v>6.4890108328366459E-3</v>
      </c>
      <c r="K59" s="15">
        <f t="shared" si="13"/>
        <v>1.9036194467985372E-3</v>
      </c>
      <c r="L59" s="15">
        <f>'Pl2C '!$G$28*(1.805/($Q$9*2.65*202600))</f>
        <v>3.4575052617854679E-3</v>
      </c>
      <c r="M59" s="15">
        <f t="shared" si="14"/>
        <v>1.1850135541420651E-2</v>
      </c>
      <c r="N59" s="13">
        <f t="shared" si="15"/>
        <v>118.50135541420651</v>
      </c>
    </row>
    <row r="60" spans="1:14" x14ac:dyDescent="0.25">
      <c r="A60" s="13" t="s">
        <v>4</v>
      </c>
      <c r="B60" s="13" t="s">
        <v>8</v>
      </c>
      <c r="C60" s="13" t="s">
        <v>37</v>
      </c>
      <c r="D60" s="13">
        <v>3</v>
      </c>
      <c r="E60" s="13">
        <v>200</v>
      </c>
      <c r="F60" s="13">
        <v>82.126999999999995</v>
      </c>
      <c r="G60" s="13">
        <v>24.966999999999999</v>
      </c>
      <c r="H60" s="13" t="s">
        <v>34</v>
      </c>
      <c r="I60" s="13" t="s">
        <v>36</v>
      </c>
      <c r="J60" s="15">
        <f t="shared" si="12"/>
        <v>7.1902936258668752E-3</v>
      </c>
      <c r="K60" s="15">
        <f t="shared" si="13"/>
        <v>2.1858835822204424E-3</v>
      </c>
      <c r="L60" s="15">
        <f>'Pl2C '!$G$28*(1.805/($Q$9*2.65*202600))</f>
        <v>3.4575052617854679E-3</v>
      </c>
      <c r="M60" s="15">
        <f t="shared" si="14"/>
        <v>1.2833682469872786E-2</v>
      </c>
      <c r="N60" s="13">
        <f t="shared" si="15"/>
        <v>128.33682469872787</v>
      </c>
    </row>
    <row r="61" spans="1:14" x14ac:dyDescent="0.25">
      <c r="A61" s="13" t="s">
        <v>4</v>
      </c>
      <c r="B61" s="13" t="s">
        <v>8</v>
      </c>
      <c r="C61" s="13" t="s">
        <v>37</v>
      </c>
      <c r="D61" s="13">
        <v>4</v>
      </c>
      <c r="E61" s="13">
        <v>300</v>
      </c>
      <c r="F61" s="13">
        <v>81.242999999999995</v>
      </c>
      <c r="G61" s="13">
        <v>23.625</v>
      </c>
      <c r="H61" s="13" t="s">
        <v>34</v>
      </c>
      <c r="I61" s="13" t="s">
        <v>36</v>
      </c>
      <c r="J61" s="15">
        <f t="shared" si="12"/>
        <v>7.112898620993127E-3</v>
      </c>
      <c r="K61" s="15">
        <f t="shared" si="13"/>
        <v>2.0683902603419696E-3</v>
      </c>
      <c r="L61" s="15">
        <f>'Pl2C '!$G$28*(1.805/($Q$9*2.65*202600))</f>
        <v>3.4575052617854679E-3</v>
      </c>
      <c r="M61" s="15">
        <f t="shared" si="14"/>
        <v>1.2638794143120564E-2</v>
      </c>
      <c r="N61" s="13">
        <f t="shared" si="15"/>
        <v>126.38794143120565</v>
      </c>
    </row>
    <row r="62" spans="1:14" x14ac:dyDescent="0.25">
      <c r="A62" s="13" t="s">
        <v>4</v>
      </c>
      <c r="B62" s="13" t="s">
        <v>8</v>
      </c>
      <c r="C62" s="13" t="s">
        <v>37</v>
      </c>
      <c r="D62" s="13">
        <v>5</v>
      </c>
      <c r="E62" s="13">
        <v>400</v>
      </c>
      <c r="F62" s="13">
        <v>84.712999999999994</v>
      </c>
      <c r="G62" s="13">
        <v>23.751000000000001</v>
      </c>
      <c r="H62" s="13" t="s">
        <v>34</v>
      </c>
      <c r="I62" s="13" t="s">
        <v>36</v>
      </c>
      <c r="J62" s="15">
        <f t="shared" si="12"/>
        <v>7.4167002803957362E-3</v>
      </c>
      <c r="K62" s="15">
        <f t="shared" si="13"/>
        <v>2.0794216750637936E-3</v>
      </c>
      <c r="L62" s="15">
        <f>'Pl2C '!$G$28*(1.805/($Q$9*2.65*202600))</f>
        <v>3.4575052617854679E-3</v>
      </c>
      <c r="M62" s="15">
        <f t="shared" si="14"/>
        <v>1.2953627217244999E-2</v>
      </c>
      <c r="N62" s="13">
        <f t="shared" si="15"/>
        <v>129.53627217245</v>
      </c>
    </row>
    <row r="63" spans="1:14" x14ac:dyDescent="0.25">
      <c r="A63" s="13" t="s">
        <v>4</v>
      </c>
      <c r="B63" s="13" t="s">
        <v>8</v>
      </c>
      <c r="C63" s="13" t="s">
        <v>37</v>
      </c>
      <c r="D63" s="13">
        <v>6</v>
      </c>
      <c r="E63" s="13">
        <v>500</v>
      </c>
      <c r="F63" s="13">
        <v>83.400999999999996</v>
      </c>
      <c r="G63" s="13">
        <v>23.309000000000001</v>
      </c>
      <c r="H63" s="13" t="s">
        <v>34</v>
      </c>
      <c r="I63" s="13" t="s">
        <v>36</v>
      </c>
      <c r="J63" s="15">
        <f t="shared" si="12"/>
        <v>7.3018334858319829E-3</v>
      </c>
      <c r="K63" s="15">
        <f t="shared" si="13"/>
        <v>2.0407241726269195E-3</v>
      </c>
      <c r="L63" s="15">
        <f>'Pl2C '!$G$28*(1.805/($Q$9*2.65*202600))</f>
        <v>3.4575052617854679E-3</v>
      </c>
      <c r="M63" s="15">
        <f t="shared" si="14"/>
        <v>1.2800062920244371E-2</v>
      </c>
      <c r="N63" s="13">
        <f t="shared" si="15"/>
        <v>128.00062920244372</v>
      </c>
    </row>
    <row r="64" spans="1:14" x14ac:dyDescent="0.25">
      <c r="A64" s="13" t="s">
        <v>4</v>
      </c>
      <c r="B64" s="13" t="s">
        <v>8</v>
      </c>
      <c r="C64" s="13" t="s">
        <v>37</v>
      </c>
      <c r="D64" s="13">
        <v>7</v>
      </c>
      <c r="E64" s="13">
        <v>600</v>
      </c>
      <c r="F64" s="13">
        <v>82.277000000000001</v>
      </c>
      <c r="G64" s="13">
        <v>24.125</v>
      </c>
      <c r="H64" s="13" t="s">
        <v>34</v>
      </c>
      <c r="I64" s="13" t="s">
        <v>36</v>
      </c>
      <c r="J64" s="15">
        <f t="shared" si="12"/>
        <v>7.2034262624404754E-3</v>
      </c>
      <c r="K64" s="15">
        <f t="shared" si="13"/>
        <v>2.1121657155873021E-3</v>
      </c>
      <c r="L64" s="15">
        <f>'Pl2C '!$G$28*(1.805/($Q$9*2.65*202600))</f>
        <v>3.4575052617854679E-3</v>
      </c>
      <c r="M64" s="15">
        <f t="shared" si="14"/>
        <v>1.2773097239813246E-2</v>
      </c>
      <c r="N64" s="13">
        <f t="shared" si="15"/>
        <v>127.73097239813247</v>
      </c>
    </row>
    <row r="65" spans="1:14" x14ac:dyDescent="0.25">
      <c r="A65" s="13" t="s">
        <v>4</v>
      </c>
      <c r="B65" s="13" t="s">
        <v>8</v>
      </c>
      <c r="C65" s="13" t="s">
        <v>37</v>
      </c>
      <c r="D65" s="13">
        <v>8</v>
      </c>
      <c r="E65" s="13">
        <v>700</v>
      </c>
      <c r="F65" s="13">
        <v>77.061000000000007</v>
      </c>
      <c r="G65" s="13">
        <v>20.042000000000002</v>
      </c>
      <c r="H65" s="13" t="s">
        <v>34</v>
      </c>
      <c r="I65" s="13" t="s">
        <v>36</v>
      </c>
      <c r="J65" s="15">
        <f t="shared" si="12"/>
        <v>6.7467607133211652E-3</v>
      </c>
      <c r="K65" s="15">
        <f t="shared" si="13"/>
        <v>1.7546953480539157E-3</v>
      </c>
      <c r="L65" s="15">
        <f>'Pl2C '!$G$28*(1.805/($Q$9*2.65*202600))</f>
        <v>3.4575052617854679E-3</v>
      </c>
      <c r="M65" s="15">
        <f t="shared" si="14"/>
        <v>1.1958961323160549E-2</v>
      </c>
      <c r="N65" s="13">
        <f t="shared" si="15"/>
        <v>119.5896132316055</v>
      </c>
    </row>
    <row r="66" spans="1:14" x14ac:dyDescent="0.25">
      <c r="A66" s="13" t="s">
        <v>4</v>
      </c>
      <c r="B66" s="13" t="s">
        <v>8</v>
      </c>
      <c r="C66" s="13" t="s">
        <v>37</v>
      </c>
      <c r="D66" s="13">
        <v>9</v>
      </c>
      <c r="E66" s="13">
        <v>800</v>
      </c>
      <c r="F66" s="13">
        <v>71.552999999999997</v>
      </c>
      <c r="G66" s="13">
        <v>16.792000000000002</v>
      </c>
      <c r="H66" s="13" t="s">
        <v>34</v>
      </c>
      <c r="I66" s="13" t="s">
        <v>36</v>
      </c>
      <c r="J66" s="15">
        <f t="shared" si="12"/>
        <v>6.2645302983385795E-3</v>
      </c>
      <c r="K66" s="15">
        <f t="shared" si="13"/>
        <v>1.4701548889592532E-3</v>
      </c>
      <c r="L66" s="15">
        <f>'Pl2C '!$G$28*(1.805/($Q$9*2.65*202600))</f>
        <v>3.4575052617854679E-3</v>
      </c>
      <c r="M66" s="15">
        <f t="shared" si="14"/>
        <v>1.1192190449083299E-2</v>
      </c>
      <c r="N66" s="13">
        <f t="shared" si="15"/>
        <v>111.921904490833</v>
      </c>
    </row>
    <row r="67" spans="1:14" x14ac:dyDescent="0.25">
      <c r="A67" s="13" t="s">
        <v>4</v>
      </c>
      <c r="B67" s="13" t="s">
        <v>8</v>
      </c>
      <c r="C67" s="13" t="s">
        <v>37</v>
      </c>
      <c r="D67" s="13">
        <v>10</v>
      </c>
      <c r="E67" s="13">
        <v>900</v>
      </c>
      <c r="F67" s="13">
        <v>74.472999999999999</v>
      </c>
      <c r="G67" s="13">
        <v>22.844999999999999</v>
      </c>
      <c r="H67" s="13" t="s">
        <v>34</v>
      </c>
      <c r="I67" s="13" t="s">
        <v>36</v>
      </c>
      <c r="J67" s="15">
        <f t="shared" si="12"/>
        <v>6.5201789569713231E-3</v>
      </c>
      <c r="K67" s="15">
        <f t="shared" si="13"/>
        <v>2.0001005501592505E-3</v>
      </c>
      <c r="L67" s="15">
        <f>'Pl2C '!$G$28*(1.805/($Q$9*2.65*202600))</f>
        <v>3.4575052617854679E-3</v>
      </c>
      <c r="M67" s="15">
        <f t="shared" si="14"/>
        <v>1.1977784768916042E-2</v>
      </c>
      <c r="N67" s="13">
        <f t="shared" si="15"/>
        <v>119.77784768916042</v>
      </c>
    </row>
    <row r="68" spans="1:14" x14ac:dyDescent="0.25">
      <c r="D68" s="16"/>
      <c r="E68" s="6"/>
    </row>
    <row r="69" spans="1:14" x14ac:dyDescent="0.25">
      <c r="D69" s="6"/>
      <c r="E69" s="23" t="s">
        <v>43</v>
      </c>
      <c r="F69" s="3">
        <f>AVERAGE(F14:F44)</f>
        <v>76.229129032258072</v>
      </c>
      <c r="G69" s="3">
        <f>AVERAGE(G14:G44)</f>
        <v>20.699548387096776</v>
      </c>
    </row>
    <row r="70" spans="1:14" x14ac:dyDescent="0.25">
      <c r="D70" s="6"/>
      <c r="E70" s="23" t="s">
        <v>42</v>
      </c>
      <c r="F70" s="3">
        <f>AVERAGE(F3:F11)</f>
        <v>82.201750000000004</v>
      </c>
      <c r="G70" s="3">
        <f>AVERAGE(G3:G11)</f>
        <v>21.839625000000002</v>
      </c>
    </row>
    <row r="71" spans="1:14" x14ac:dyDescent="0.25">
      <c r="D71" s="6"/>
      <c r="E71" s="6"/>
    </row>
    <row r="72" spans="1:14" x14ac:dyDescent="0.25">
      <c r="D72" s="6"/>
      <c r="E72" s="6"/>
    </row>
    <row r="73" spans="1:14" x14ac:dyDescent="0.25">
      <c r="D73" s="6"/>
      <c r="E73" s="6"/>
    </row>
    <row r="74" spans="1:14" x14ac:dyDescent="0.25">
      <c r="D74" s="6"/>
      <c r="E74" s="6"/>
    </row>
    <row r="75" spans="1:14" x14ac:dyDescent="0.25">
      <c r="D75" s="6"/>
      <c r="E75" s="6"/>
    </row>
    <row r="76" spans="1:14" x14ac:dyDescent="0.25">
      <c r="D76" s="6"/>
      <c r="E76" s="6"/>
    </row>
    <row r="77" spans="1:14" x14ac:dyDescent="0.25">
      <c r="D77" s="6"/>
      <c r="E77" s="6"/>
    </row>
    <row r="78" spans="1:14" x14ac:dyDescent="0.25">
      <c r="D78" s="6"/>
      <c r="E78" s="6"/>
    </row>
    <row r="79" spans="1:14" x14ac:dyDescent="0.25">
      <c r="D79" s="6"/>
      <c r="E79" s="6"/>
    </row>
    <row r="80" spans="1:14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Pl2C </vt:lpstr>
      <vt:lpstr>Pl2P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CASTILLA</dc:creator>
  <cp:lastModifiedBy>Silvia Castilla</cp:lastModifiedBy>
  <dcterms:created xsi:type="dcterms:W3CDTF">2021-08-31T13:50:38Z</dcterms:created>
  <dcterms:modified xsi:type="dcterms:W3CDTF">2022-11-13T22:26:05Z</dcterms:modified>
</cp:coreProperties>
</file>