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<sst xmlns="http://schemas.openxmlformats.org/spreadsheetml/2006/main" count="102" uniqueCount="68">
  <si>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</si>
  <si>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</si>
  <si>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</si>
  <si>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</si>
  <si>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</si>
  <si>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</si>
  <si>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</si>
  <si>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</si>
  <si>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</si>
  <si>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</si>
  <si>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</si>
  <si>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</si>
  <si>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</si>
  <si>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</si>
  <si>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</si>
  <si>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</si>
  <si>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</si>
  <si>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</si>
  <si>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</si>
  <si>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</si>
  <si>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Diagramm</t>
  </si>
  <si>
    <t xml:space="preserve">Erstellung eines Pflichtenheftes via Latex-Template, Latex-Recherche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</si>
  <si>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</si>
  <si>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</si>
  <si>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</si>
  <si>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</si>
  <si>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</si>
  <si>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 wurden vereinbart, grobe Strukturierung</t>
  </si>
  <si>
    <t xml:space="preserve">Überlegungen zu Interboardkomminikation dokumentiert , zusätzliche Tex-Recherche</t>
  </si>
  <si>
    <t xml:space="preserve">Serial Connection erste Versuche in Zusammenarbeit mit Florian Bömmel</t>
  </si>
  <si>
    <t xml:space="preserve">Versuch zum Seriellen Port in C++ Komponente umgewandelt, Erweiterung meines Arbeitszeiten-Templates durch Teamzeit</t>
  </si>
  <si>
    <t xml:space="preserve">Erste Versuche zur Protokollerstellung [V0.0] und Tests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</si>
  <si>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</si>
  <si>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</si>
  <si>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Hash Funktionen recherchiert</t>
  </si>
  <si>
    <t xml:space="preserve">Verbindliche Zielvereinbarung</t>
  </si>
  <si>
    <t xml:space="preserve">Erster besserer Protokollablauf</t>
  </si>
  <si>
    <t xml:space="preserve">IBC-Refactoring wegen Anforderungsänderungen bezüglich Übertragungssicherheit [V0.3]</t>
  </si>
  <si>
    <t xml:space="preserve">Fortsetzung, Implemetierungsfehler festgestellt</t>
  </si>
  <si>
    <t xml:space="preserve">Erneutes Reafactoring wegen Implementierungsfehler</t>
  </si>
  <si>
    <t xml:space="preserve">Fehlerbehebung und Absicherung von Ablaufcode, z.B. Padding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</si>
  <si>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</si>
  <si>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</si>
  <si>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</si>
  <si>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</si>
  <si>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</si>
  <si>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 gemacht , implementierung von Arduino test cases</t>
  </si>
  <si>
    <t xml:space="preserve">Vereinfachung der Benutzung des Protokolls auf Arduiono Seite durch IBC-Klasse auf Arduino Seite</t>
  </si>
  <si>
    <t xml:space="preserve">Arduino-Code Generator in Python und Arduino API verbessert</t>
  </si>
  <si>
    <t xml:space="preserve">Fertigstellung uno code generator</t>
  </si>
  <si>
    <t xml:space="preserve">Piseitige Speicherung und Verteilung von Antwortpacketen thread-safe implementiert.</t>
  </si>
  <si>
    <t xml:space="preserve">Integrierungsfehler, Seg-Faults</t>
  </si>
  <si>
    <t xml:space="preserve">Versuche, Seg-Fault durch Umschreiben vieler Komponenten zu vermeiden</t>
  </si>
  <si>
    <t xml:space="preserve">Versuche, Seg-Fault durch Umschreiben vieler Komponenten zu vermeiden und fluchen</t>
  </si>
  <si>
    <t xml:space="preserve">Weiteres Debugging nach immernoch auftretetenden Segmentation Faults, Erstellung von einigen Folien über IBC, falls für Präsentation benötigt</t>
  </si>
  <si>
    <t xml:space="preserve">Erste Ergebnisvorstellung</t>
  </si>
  <si>
    <t xml:space="preserve">Umschreiben der Komponenten von std nach qt um mögliche Fehler zu vermeiden.</t>
  </si>
  <si>
    <t xml:space="preserve">Verbesserter Protokollablauf erdacht</t>
  </si>
  <si>
    <t xml:space="preserve">Erstellen von Folien für Präsentation</t>
  </si>
  <si>
    <t xml:space="preserve">Oberflächliche Fehlersuche nach Fehlermeldung von Kollegen über falsch übertragenen Sensorwerte</t>
  </si>
  <si>
    <t xml:space="preserve">Protokollfehler, Fehlersuche nur über Pi-sniffing am Port</t>
  </si>
  <si>
    <t xml:space="preserve">Probleme beim Aufsetzen der Entwicklungsumgebung zum Flashen von Arduino,  letztendlich Auslagerung in einen Unittest und weiteres Debugging</t>
  </si>
  <si>
    <t xml:space="preserve">Präsentation bzw. Vorträge</t>
  </si>
  <si>
    <t xml:space="preserve">Dokumentation</t>
  </si>
  <si>
    <t xml:space="preserve">Dokumentation, Übertrag in Google Doc und Formatierungen</t>
  </si>
  <si>
    <t xml:space="preserve">Funktionalitätstests für die Vorführung</t>
  </si>
  <si>
    <t xml:space="preserve">Vorführung der Ergebnisse</t>
  </si>
  <si>
    <t xml:space="preserve">Dokumentation, Übertag in Google Doc und Formatierung, Überprüfung des Stundenzettels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</si>
</sst>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4" min="4" style="0" width="8.49"/>
    <col collapsed="false" customWidth="true" hidden="false" outlineLevel="0" max="5" min="5" style="0" width="10.99"/>
    <col collapsed="false" customWidth="true" hidden="false" outlineLevel="0" max="1025" min="6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7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2.04444444444444</v>
      </c>
      <c r="C8" s="9" t="n">
        <f aca="false">5*B1</f>
        <v>1.875</v>
      </c>
      <c r="E8" s="10" t="n">
        <f aca="false">B8/C8</f>
        <v>1.09037037037037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2.8375</v>
      </c>
      <c r="C9" s="9" t="n">
        <f aca="false">4*B1</f>
        <v>1.5</v>
      </c>
      <c r="E9" s="10" t="n">
        <f aca="false">B9/C9</f>
        <v>1.89166666666667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1.77013888888889</v>
      </c>
      <c r="C10" s="9" t="n">
        <f aca="false">5*B1</f>
        <v>1.875</v>
      </c>
      <c r="E10" s="10" t="n">
        <f aca="false">B10/C10</f>
        <v>0.944074074074074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11" t="s">
        <v>7</v>
      </c>
      <c r="B12" s="9" t="n">
        <f aca="false">SUM(B7:B10)</f>
        <v>7.32916666666666</v>
      </c>
      <c r="C12" s="9" t="n">
        <f aca="false">SUM(C7:C10)</f>
        <v>6.375</v>
      </c>
      <c r="E12" s="10" t="n">
        <f aca="false">B12/C12</f>
        <v>1.14967320261438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0" activeCellId="0" sqref="I30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customFormat="false" ht="15.75" hidden="false" customHeight="false" outlineLevel="0" collapsed="false">
      <c r="A2" s="13" t="n">
        <f aca="false">DATE(2017,10,1)</f>
        <v>43009</v>
      </c>
      <c r="B2" s="14" t="n">
        <f aca="false">A2</f>
        <v>43009</v>
      </c>
      <c r="C2" s="15" t="n">
        <f aca="false">WEEKNUM(A2,2)</f>
        <v>40</v>
      </c>
      <c r="D2" s="16"/>
      <c r="E2" s="16"/>
      <c r="F2" s="16"/>
      <c r="G2" s="16"/>
      <c r="H2" s="17" t="n">
        <f aca="false">(E2-D2-F2+G2)</f>
        <v>0</v>
      </c>
      <c r="I2" s="18"/>
    </row>
    <row r="3" customFormat="false" ht="15.75" hidden="false" customHeight="false" outlineLevel="0" collapsed="false">
      <c r="A3" s="13" t="n">
        <f aca="false">A2+1</f>
        <v>43010</v>
      </c>
      <c r="B3" s="14" t="n">
        <f aca="false">A3</f>
        <v>43010</v>
      </c>
      <c r="C3" s="15" t="n">
        <f aca="false">WEEKNUM(A3,2)</f>
        <v>41</v>
      </c>
      <c r="D3" s="16"/>
      <c r="E3" s="16"/>
      <c r="F3" s="16"/>
      <c r="G3" s="9"/>
      <c r="H3" s="17" t="n">
        <f aca="false">(E3-D3-F3+G3)</f>
        <v>0</v>
      </c>
    </row>
    <row r="4" customFormat="false" ht="15.75" hidden="false" customHeight="false" outlineLevel="0" collapsed="false">
      <c r="A4" s="13" t="n">
        <f aca="false">A3+1</f>
        <v>43011</v>
      </c>
      <c r="B4" s="14" t="n">
        <f aca="false">A4</f>
        <v>43011</v>
      </c>
      <c r="C4" s="15" t="n">
        <f aca="false">WEEKNUM(A4,2)</f>
        <v>41</v>
      </c>
      <c r="D4" s="16"/>
      <c r="E4" s="16"/>
      <c r="F4" s="16"/>
      <c r="G4" s="9"/>
      <c r="H4" s="17" t="n">
        <f aca="false">(E4-D4-F4+G4)</f>
        <v>0</v>
      </c>
    </row>
    <row r="5" customFormat="false" ht="15.75" hidden="false" customHeight="false" outlineLevel="0" collapsed="false">
      <c r="A5" s="13" t="n">
        <f aca="false">A4+1</f>
        <v>43012</v>
      </c>
      <c r="B5" s="14" t="n">
        <f aca="false">A5</f>
        <v>43012</v>
      </c>
      <c r="C5" s="15" t="n">
        <f aca="false">WEEKNUM(A5,2)</f>
        <v>41</v>
      </c>
      <c r="D5" s="16"/>
      <c r="E5" s="16"/>
      <c r="F5" s="16"/>
      <c r="G5" s="9"/>
      <c r="H5" s="17" t="n">
        <f aca="false">(E5-D5-F5+G5)</f>
        <v>0</v>
      </c>
    </row>
    <row r="6" customFormat="false" ht="15.75" hidden="false" customHeight="false" outlineLevel="0" collapsed="false">
      <c r="A6" s="13" t="n">
        <f aca="false">A5+1</f>
        <v>43013</v>
      </c>
      <c r="B6" s="19" t="s">
        <v>17</v>
      </c>
      <c r="C6" s="15" t="n">
        <f aca="false">WEEKNUM(A6,2)</f>
        <v>41</v>
      </c>
      <c r="D6" s="16"/>
      <c r="E6" s="16"/>
      <c r="F6" s="16"/>
      <c r="G6" s="9"/>
      <c r="H6" s="17" t="n">
        <f aca="false">(E6-D6-F6+G6)</f>
        <v>0</v>
      </c>
    </row>
    <row r="7" s="22" customFormat="true" ht="15.75" hidden="false" customHeight="false" outlineLevel="0" collapsed="false">
      <c r="A7" s="20" t="n">
        <f aca="false">A6+1</f>
        <v>43014</v>
      </c>
      <c r="B7" s="21" t="n">
        <f aca="false">A7</f>
        <v>43014</v>
      </c>
      <c r="C7" s="22" t="n">
        <f aca="false">WEEKNUM(A7,2)</f>
        <v>41</v>
      </c>
      <c r="D7" s="17"/>
      <c r="E7" s="17"/>
      <c r="F7" s="17"/>
      <c r="G7" s="17" t="n">
        <v>0.0625</v>
      </c>
      <c r="H7" s="17" t="n">
        <f aca="false">(E7-D7-F7+G7)</f>
        <v>0.0625</v>
      </c>
      <c r="I7" s="22" t="s">
        <v>18</v>
      </c>
      <c r="J7" s="0"/>
    </row>
    <row r="8" customFormat="false" ht="15.75" hidden="false" customHeight="false" outlineLevel="0" collapsed="false">
      <c r="A8" s="23" t="n">
        <f aca="false">A7+1</f>
        <v>43015</v>
      </c>
      <c r="B8" s="24" t="n">
        <f aca="false">A8</f>
        <v>43015</v>
      </c>
      <c r="C8" s="0" t="n">
        <f aca="false">WEEKNUM(A8,2)</f>
        <v>41</v>
      </c>
      <c r="D8" s="9"/>
      <c r="E8" s="9"/>
      <c r="F8" s="9"/>
      <c r="G8" s="17"/>
      <c r="H8" s="17" t="n">
        <f aca="false">(E8-D8-F8+G8)</f>
        <v>0</v>
      </c>
      <c r="I8" s="25"/>
    </row>
    <row r="9" customFormat="false" ht="15.75" hidden="false" customHeight="false" outlineLevel="0" collapsed="false">
      <c r="A9" s="23" t="n">
        <f aca="false">A8+1</f>
        <v>43016</v>
      </c>
      <c r="B9" s="24" t="n">
        <f aca="false">A9</f>
        <v>43016</v>
      </c>
      <c r="C9" s="0" t="n">
        <f aca="false">WEEKNUM(A9,2)</f>
        <v>41</v>
      </c>
      <c r="D9" s="9"/>
      <c r="E9" s="9"/>
      <c r="F9" s="9"/>
      <c r="G9" s="17"/>
      <c r="H9" s="17" t="n">
        <f aca="false">(E9-D9-F9+G9)</f>
        <v>0</v>
      </c>
      <c r="I9" s="25"/>
    </row>
    <row r="10" customFormat="false" ht="15.75" hidden="false" customHeight="false" outlineLevel="0" collapsed="false">
      <c r="A10" s="23" t="n">
        <f aca="false">A9+1</f>
        <v>43017</v>
      </c>
      <c r="B10" s="24" t="n">
        <f aca="false">A10</f>
        <v>43017</v>
      </c>
      <c r="C10" s="0" t="n">
        <f aca="false">WEEKNUM(A10,2)</f>
        <v>42</v>
      </c>
      <c r="D10" s="9"/>
      <c r="E10" s="9"/>
      <c r="F10" s="9"/>
      <c r="G10" s="17"/>
      <c r="H10" s="17" t="n">
        <f aca="false">(E10-D10-F10+G10)</f>
        <v>0</v>
      </c>
    </row>
    <row r="11" customFormat="false" ht="15.75" hidden="false" customHeight="false" outlineLevel="0" collapsed="false">
      <c r="A11" s="23" t="n">
        <f aca="false">A10+1</f>
        <v>43018</v>
      </c>
      <c r="B11" s="24" t="n">
        <f aca="false">A11</f>
        <v>43018</v>
      </c>
      <c r="C11" s="0" t="n">
        <f aca="false">WEEKNUM(A11,2)</f>
        <v>42</v>
      </c>
      <c r="D11" s="9"/>
      <c r="E11" s="9"/>
      <c r="F11" s="9"/>
      <c r="G11" s="17"/>
      <c r="H11" s="17" t="n">
        <f aca="false">(E11-D11-F11+G11)</f>
        <v>0</v>
      </c>
    </row>
    <row r="12" customFormat="false" ht="15.75" hidden="false" customHeight="false" outlineLevel="0" collapsed="false">
      <c r="A12" s="23" t="n">
        <f aca="false">A11+1</f>
        <v>43019</v>
      </c>
      <c r="B12" s="24" t="n">
        <f aca="false">A12</f>
        <v>43019</v>
      </c>
      <c r="C12" s="0" t="n">
        <f aca="false">WEEKNUM(A12,2)</f>
        <v>42</v>
      </c>
      <c r="D12" s="9"/>
      <c r="E12" s="9"/>
      <c r="F12" s="9"/>
      <c r="G12" s="17"/>
      <c r="H12" s="17" t="n">
        <f aca="false">(E12-D12-F12+G12)</f>
        <v>0</v>
      </c>
    </row>
    <row r="13" customFormat="false" ht="15.75" hidden="false" customHeight="false" outlineLevel="0" collapsed="false">
      <c r="A13" s="23" t="n">
        <f aca="false">A12+1</f>
        <v>43020</v>
      </c>
      <c r="B13" s="24" t="n">
        <f aca="false">A13</f>
        <v>43020</v>
      </c>
      <c r="C13" s="0" t="n">
        <f aca="false">WEEKNUM(A13,2)</f>
        <v>42</v>
      </c>
      <c r="D13" s="9"/>
      <c r="E13" s="9"/>
      <c r="F13" s="9"/>
      <c r="G13" s="17"/>
      <c r="H13" s="17" t="n">
        <f aca="false">(E13-D13-F13+G13)</f>
        <v>0</v>
      </c>
    </row>
    <row r="14" s="1" customFormat="true" ht="15.75" hidden="false" customHeight="false" outlineLevel="0" collapsed="false">
      <c r="A14" s="26" t="n">
        <f aca="false">A13+1</f>
        <v>43021</v>
      </c>
      <c r="B14" s="27" t="n">
        <f aca="false">A14</f>
        <v>43021</v>
      </c>
      <c r="C14" s="1" t="n">
        <f aca="false">WEEKNUM(A14,2)</f>
        <v>42</v>
      </c>
      <c r="D14" s="9"/>
      <c r="E14" s="9"/>
      <c r="F14" s="9"/>
      <c r="G14" s="17" t="n">
        <v>0.0833333333333333</v>
      </c>
      <c r="H14" s="17" t="n">
        <f aca="false">(E14-D14-F14+G14)</f>
        <v>0.0833333333333333</v>
      </c>
      <c r="I14" s="28" t="s">
        <v>19</v>
      </c>
      <c r="J14" s="28"/>
      <c r="K14" s="28"/>
      <c r="L14" s="28"/>
      <c r="M14" s="29"/>
    </row>
    <row r="15" customFormat="false" ht="15.75" hidden="false" customHeight="false" outlineLevel="0" collapsed="false">
      <c r="A15" s="23" t="n">
        <f aca="false">A14+1</f>
        <v>43022</v>
      </c>
      <c r="B15" s="24" t="n">
        <f aca="false">A15</f>
        <v>43022</v>
      </c>
      <c r="C15" s="0" t="n">
        <f aca="false">WEEKNUM(A15,2)</f>
        <v>42</v>
      </c>
      <c r="D15" s="9"/>
      <c r="E15" s="9"/>
      <c r="F15" s="9"/>
      <c r="G15" s="17"/>
      <c r="H15" s="17" t="n">
        <f aca="false">(E15-D15-F15+G15)</f>
        <v>0</v>
      </c>
      <c r="I15" s="25"/>
    </row>
    <row r="16" customFormat="false" ht="15.75" hidden="false" customHeight="false" outlineLevel="0" collapsed="false">
      <c r="A16" s="23" t="n">
        <f aca="false">A15+1</f>
        <v>43023</v>
      </c>
      <c r="B16" s="24" t="n">
        <f aca="false">A16</f>
        <v>43023</v>
      </c>
      <c r="C16" s="0" t="n">
        <f aca="false">WEEKNUM(A16,2)</f>
        <v>42</v>
      </c>
      <c r="D16" s="9"/>
      <c r="E16" s="9"/>
      <c r="F16" s="9"/>
      <c r="G16" s="17"/>
      <c r="H16" s="17" t="n">
        <f aca="false">(E16-D16-F16+G16)</f>
        <v>0</v>
      </c>
      <c r="I16" s="25"/>
    </row>
    <row r="17" customFormat="false" ht="15.75" hidden="false" customHeight="false" outlineLevel="0" collapsed="false">
      <c r="A17" s="23" t="n">
        <f aca="false">A16+1</f>
        <v>43024</v>
      </c>
      <c r="B17" s="24" t="n">
        <f aca="false">A17</f>
        <v>43024</v>
      </c>
      <c r="C17" s="0" t="n">
        <f aca="false">WEEKNUM(A17,2)</f>
        <v>43</v>
      </c>
      <c r="D17" s="9"/>
      <c r="E17" s="9"/>
      <c r="F17" s="9"/>
      <c r="G17" s="17"/>
      <c r="H17" s="17" t="n">
        <f aca="false">(E17-D17-F17+G17)</f>
        <v>0</v>
      </c>
      <c r="I17" s="25"/>
    </row>
    <row r="18" customFormat="false" ht="15.75" hidden="false" customHeight="false" outlineLevel="0" collapsed="false">
      <c r="A18" s="23" t="n">
        <f aca="false">A17+1</f>
        <v>43025</v>
      </c>
      <c r="B18" s="24" t="n">
        <f aca="false">A18</f>
        <v>43025</v>
      </c>
      <c r="C18" s="0" t="n">
        <f aca="false">WEEKNUM(A18,2)</f>
        <v>43</v>
      </c>
      <c r="D18" s="9"/>
      <c r="E18" s="9"/>
      <c r="F18" s="9"/>
      <c r="G18" s="17"/>
      <c r="H18" s="17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3" t="n">
        <f aca="false">A18+1</f>
        <v>43026</v>
      </c>
      <c r="B19" s="24" t="n">
        <f aca="false">A19</f>
        <v>43026</v>
      </c>
      <c r="C19" s="0" t="n">
        <f aca="false">WEEKNUM(A19,2)</f>
        <v>43</v>
      </c>
      <c r="D19" s="9"/>
      <c r="E19" s="9"/>
      <c r="F19" s="9"/>
      <c r="G19" s="17"/>
      <c r="H19" s="17" t="n">
        <f aca="false">(E19-D19-F19+G19)</f>
        <v>0</v>
      </c>
    </row>
    <row r="20" customFormat="false" ht="15.75" hidden="false" customHeight="false" outlineLevel="0" collapsed="false">
      <c r="A20" s="23" t="n">
        <f aca="false">A19+1</f>
        <v>43027</v>
      </c>
      <c r="B20" s="24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7"/>
      <c r="H20" s="17" t="n">
        <f aca="false">(E20-D20-F20+G20)</f>
        <v>0.172916666666667</v>
      </c>
      <c r="I20" s="0" t="s">
        <v>21</v>
      </c>
    </row>
    <row r="21" s="1" customFormat="true" ht="15.75" hidden="false" customHeight="false" outlineLevel="0" collapsed="false">
      <c r="A21" s="26" t="n">
        <f aca="false">A20+1</f>
        <v>43028</v>
      </c>
      <c r="B21" s="27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7" t="n">
        <v>0.0833333333333333</v>
      </c>
      <c r="H21" s="17" t="n">
        <f aca="false">(E21-D21-F21+G21)</f>
        <v>0.184027777777778</v>
      </c>
      <c r="I21" s="30" t="s">
        <v>22</v>
      </c>
      <c r="J21" s="30"/>
      <c r="K21" s="30"/>
      <c r="L21" s="30"/>
      <c r="M21" s="30"/>
    </row>
    <row r="22" customFormat="false" ht="15.75" hidden="false" customHeight="false" outlineLevel="0" collapsed="false">
      <c r="A22" s="23" t="n">
        <f aca="false">A21+1</f>
        <v>43029</v>
      </c>
      <c r="B22" s="24" t="n">
        <f aca="false">A22</f>
        <v>43029</v>
      </c>
      <c r="C22" s="0" t="n">
        <f aca="false">WEEKNUM(A22,2)</f>
        <v>43</v>
      </c>
      <c r="D22" s="9"/>
      <c r="E22" s="9"/>
      <c r="F22" s="9"/>
      <c r="G22" s="17"/>
      <c r="H22" s="17" t="n">
        <f aca="false">(E22-D22-F22+G22)</f>
        <v>0</v>
      </c>
      <c r="I22" s="25"/>
    </row>
    <row r="23" customFormat="false" ht="15.75" hidden="false" customHeight="false" outlineLevel="0" collapsed="false">
      <c r="A23" s="23" t="n">
        <f aca="false">A22+1</f>
        <v>43030</v>
      </c>
      <c r="B23" s="24" t="n">
        <f aca="false">A23</f>
        <v>43030</v>
      </c>
      <c r="C23" s="0" t="n">
        <f aca="false">WEEKNUM(A23,2)</f>
        <v>43</v>
      </c>
      <c r="D23" s="9"/>
      <c r="E23" s="9"/>
      <c r="F23" s="9"/>
      <c r="G23" s="17"/>
      <c r="H23" s="17" t="n">
        <f aca="false">(E23-D23-F23+G23)</f>
        <v>0</v>
      </c>
      <c r="I23" s="25"/>
    </row>
    <row r="24" customFormat="false" ht="15.75" hidden="false" customHeight="false" outlineLevel="0" collapsed="false">
      <c r="A24" s="23" t="n">
        <f aca="false">A23+1</f>
        <v>43031</v>
      </c>
      <c r="B24" s="24" t="n">
        <f aca="false">A24</f>
        <v>43031</v>
      </c>
      <c r="C24" s="0" t="n">
        <f aca="false">WEEKNUM(A24,2)</f>
        <v>44</v>
      </c>
      <c r="D24" s="9"/>
      <c r="E24" s="9"/>
      <c r="F24" s="9"/>
      <c r="G24" s="17"/>
      <c r="H24" s="17" t="n">
        <f aca="false">(E24-D24-F24+G24)</f>
        <v>0</v>
      </c>
    </row>
    <row r="25" customFormat="false" ht="15.75" hidden="false" customHeight="false" outlineLevel="0" collapsed="false">
      <c r="A25" s="23" t="n">
        <f aca="false">A24+1</f>
        <v>43032</v>
      </c>
      <c r="B25" s="24" t="n">
        <f aca="false">A25</f>
        <v>43032</v>
      </c>
      <c r="C25" s="0" t="n">
        <f aca="false">WEEKNUM(A25,2)</f>
        <v>44</v>
      </c>
      <c r="D25" s="9"/>
      <c r="E25" s="9"/>
      <c r="F25" s="9"/>
      <c r="G25" s="17"/>
      <c r="H25" s="17" t="n">
        <f aca="false">(E25-D25-F25+G25)</f>
        <v>0</v>
      </c>
    </row>
    <row r="26" customFormat="false" ht="15.75" hidden="false" customHeight="false" outlineLevel="0" collapsed="false">
      <c r="A26" s="23" t="n">
        <f aca="false">A25+1</f>
        <v>43033</v>
      </c>
      <c r="B26" s="24" t="n">
        <f aca="false">A26</f>
        <v>43033</v>
      </c>
      <c r="C26" s="0" t="n">
        <f aca="false">WEEKNUM(A26,2)</f>
        <v>44</v>
      </c>
      <c r="D26" s="9"/>
      <c r="E26" s="9"/>
      <c r="F26" s="9"/>
      <c r="G26" s="17"/>
      <c r="H26" s="17" t="n">
        <f aca="false">(E26-D26-F26+G26)</f>
        <v>0</v>
      </c>
    </row>
    <row r="27" customFormat="false" ht="15.75" hidden="false" customHeight="false" outlineLevel="0" collapsed="false">
      <c r="A27" s="23" t="n">
        <f aca="false">A26+1</f>
        <v>43034</v>
      </c>
      <c r="B27" s="24" t="n">
        <f aca="false">A27</f>
        <v>43034</v>
      </c>
      <c r="C27" s="0" t="n">
        <f aca="false">WEEKNUM(A27,2)</f>
        <v>44</v>
      </c>
      <c r="D27" s="9"/>
      <c r="E27" s="9"/>
      <c r="F27" s="9"/>
      <c r="G27" s="17"/>
      <c r="H27" s="17" t="n">
        <f aca="false">(E27-D27-F27+G27)</f>
        <v>0</v>
      </c>
    </row>
    <row r="28" customFormat="false" ht="15.75" hidden="false" customHeight="false" outlineLevel="0" collapsed="false">
      <c r="A28" s="23" t="n">
        <f aca="false">A27+1</f>
        <v>43035</v>
      </c>
      <c r="B28" s="24" t="n">
        <f aca="false">A28</f>
        <v>43035</v>
      </c>
      <c r="C28" s="0" t="n">
        <f aca="false">WEEKNUM(A28,2)</f>
        <v>44</v>
      </c>
      <c r="D28" s="9"/>
      <c r="E28" s="9"/>
      <c r="F28" s="9"/>
      <c r="G28" s="17" t="n">
        <v>0.0833333333333333</v>
      </c>
      <c r="H28" s="17" t="n">
        <f aca="false">(E28-D28-F28+G28)</f>
        <v>0.0833333333333333</v>
      </c>
      <c r="I28" s="0" t="s">
        <v>23</v>
      </c>
    </row>
    <row r="29" customFormat="false" ht="15.75" hidden="false" customHeight="false" outlineLevel="0" collapsed="false">
      <c r="A29" s="23" t="n">
        <f aca="false">A28+1</f>
        <v>43036</v>
      </c>
      <c r="B29" s="24" t="n">
        <f aca="false">A29</f>
        <v>43036</v>
      </c>
      <c r="C29" s="0" t="n">
        <f aca="false">WEEKNUM(A29,2)</f>
        <v>44</v>
      </c>
      <c r="D29" s="9"/>
      <c r="E29" s="9"/>
      <c r="F29" s="9"/>
      <c r="G29" s="17"/>
      <c r="H29" s="17" t="n">
        <f aca="false">(E29-D29-F29+G29)</f>
        <v>0</v>
      </c>
      <c r="I29" s="25"/>
    </row>
    <row r="30" customFormat="false" ht="15.75" hidden="false" customHeight="false" outlineLevel="0" collapsed="false">
      <c r="A30" s="23" t="n">
        <f aca="false">A29+1</f>
        <v>43037</v>
      </c>
      <c r="B30" s="24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7"/>
      <c r="H30" s="17" t="n">
        <f aca="false">(E30-D30-F30+G30)</f>
        <v>0.090972222222223</v>
      </c>
      <c r="I30" s="31" t="s">
        <v>24</v>
      </c>
    </row>
    <row r="31" customFormat="false" ht="15.75" hidden="false" customHeight="false" outlineLevel="0" collapsed="false">
      <c r="A31" s="23" t="n">
        <f aca="false">A30+1</f>
        <v>43038</v>
      </c>
      <c r="B31" s="24" t="n">
        <f aca="false">A31</f>
        <v>43038</v>
      </c>
      <c r="C31" s="0" t="n">
        <f aca="false">WEEKNUM(A31,2)</f>
        <v>45</v>
      </c>
      <c r="D31" s="9"/>
      <c r="E31" s="9"/>
      <c r="F31" s="9"/>
      <c r="G31" s="17"/>
      <c r="H31" s="17" t="n">
        <f aca="false">(E31-D31-F31+G31)</f>
        <v>0</v>
      </c>
    </row>
    <row r="32" customFormat="false" ht="15.75" hidden="false" customHeight="false" outlineLevel="0" collapsed="false">
      <c r="A32" s="32" t="n">
        <f aca="false">A31+1</f>
        <v>43039</v>
      </c>
      <c r="B32" s="33" t="n">
        <f aca="false">A32</f>
        <v>43039</v>
      </c>
      <c r="C32" s="34" t="n">
        <f aca="false">WEEKNUM(A32,2)</f>
        <v>45</v>
      </c>
      <c r="D32" s="35"/>
      <c r="E32" s="35"/>
      <c r="F32" s="35"/>
      <c r="G32" s="35"/>
      <c r="H32" s="17" t="n">
        <f aca="false">(E32-D32-F32+G32)</f>
        <v>0</v>
      </c>
      <c r="I32" s="36"/>
    </row>
    <row r="33" customFormat="false" ht="15" hidden="false" customHeight="false" outlineLevel="0" collapsed="false">
      <c r="A33" s="37" t="s">
        <v>25</v>
      </c>
      <c r="B33" s="37"/>
      <c r="C33" s="9" t="n">
        <f aca="false">Zusammenfassung!C7</f>
        <v>1.125</v>
      </c>
      <c r="D33" s="9"/>
      <c r="E33" s="9"/>
      <c r="F33" s="9"/>
      <c r="G33" s="9"/>
      <c r="H33" s="38"/>
    </row>
    <row r="34" customFormat="false" ht="15" hidden="false" customHeight="false" outlineLevel="0" collapsed="false">
      <c r="A34" s="39" t="s">
        <v>26</v>
      </c>
      <c r="B34" s="39"/>
      <c r="C34" s="40"/>
      <c r="D34" s="41"/>
      <c r="E34" s="41"/>
      <c r="F34" s="41"/>
      <c r="G34" s="41"/>
      <c r="H34" s="41" t="n">
        <f aca="false">SUM(H2:H32)</f>
        <v>0.677083333333334</v>
      </c>
      <c r="I34" s="42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46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customFormat="false" ht="15.75" hidden="false" customHeight="false" outlineLevel="0" collapsed="false">
      <c r="A2" s="43" t="n">
        <f aca="false">DATE(2017,11,1)</f>
        <v>43040</v>
      </c>
      <c r="B2" s="24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3" t="n">
        <f aca="false">A2+1</f>
        <v>43041</v>
      </c>
      <c r="B3" s="24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3" t="n">
        <f aca="false">A3+1</f>
        <v>43042</v>
      </c>
      <c r="B4" s="24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27</v>
      </c>
    </row>
    <row r="5" customFormat="false" ht="15.75" hidden="false" customHeight="false" outlineLevel="0" collapsed="false">
      <c r="A5" s="43" t="n">
        <f aca="false">A4+1</f>
        <v>43043</v>
      </c>
      <c r="B5" s="24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4" t="s">
        <v>28</v>
      </c>
    </row>
    <row r="6" customFormat="false" ht="15.75" hidden="false" customHeight="false" outlineLevel="0" collapsed="false">
      <c r="A6" s="43" t="n">
        <f aca="false">A5+1</f>
        <v>43044</v>
      </c>
      <c r="B6" s="24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5"/>
    </row>
    <row r="7" customFormat="false" ht="15.75" hidden="false" customHeight="false" outlineLevel="0" collapsed="false">
      <c r="A7" s="43" t="n">
        <f aca="false">A6+1</f>
        <v>43045</v>
      </c>
      <c r="B7" s="24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3" t="n">
        <f aca="false">A7+1</f>
        <v>43046</v>
      </c>
      <c r="B8" s="24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29</v>
      </c>
    </row>
    <row r="9" customFormat="false" ht="15.75" hidden="false" customHeight="false" outlineLevel="0" collapsed="false">
      <c r="A9" s="43" t="n">
        <f aca="false">A8+1</f>
        <v>43047</v>
      </c>
      <c r="B9" s="24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30</v>
      </c>
    </row>
    <row r="10" customFormat="false" ht="15.75" hidden="false" customHeight="false" outlineLevel="0" collapsed="false">
      <c r="A10" s="43" t="n">
        <f aca="false">A9+1</f>
        <v>43048</v>
      </c>
      <c r="B10" s="24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3" t="n">
        <f aca="false">A10+1</f>
        <v>43049</v>
      </c>
      <c r="B11" s="24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3" t="n">
        <f aca="false">A11+1</f>
        <v>43050</v>
      </c>
      <c r="B12" s="24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5"/>
    </row>
    <row r="13" customFormat="false" ht="15.75" hidden="false" customHeight="false" outlineLevel="0" collapsed="false">
      <c r="A13" s="43" t="n">
        <f aca="false">A12+1</f>
        <v>43051</v>
      </c>
      <c r="B13" s="24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5"/>
    </row>
    <row r="14" customFormat="false" ht="15.75" hidden="false" customHeight="false" outlineLevel="0" collapsed="false">
      <c r="A14" s="43" t="n">
        <f aca="false">A13+1</f>
        <v>43052</v>
      </c>
      <c r="B14" s="24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31</v>
      </c>
    </row>
    <row r="15" customFormat="false" ht="15.75" hidden="false" customHeight="false" outlineLevel="0" collapsed="false">
      <c r="A15" s="43" t="n">
        <f aca="false">A14+1</f>
        <v>43053</v>
      </c>
      <c r="B15" s="24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32</v>
      </c>
    </row>
    <row r="16" customFormat="false" ht="15.75" hidden="false" customHeight="false" outlineLevel="0" collapsed="false">
      <c r="A16" s="43" t="n">
        <f aca="false">A15+1</f>
        <v>43054</v>
      </c>
      <c r="B16" s="24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33</v>
      </c>
    </row>
    <row r="17" customFormat="false" ht="15.75" hidden="false" customHeight="false" outlineLevel="0" collapsed="false">
      <c r="A17" s="43" t="n">
        <f aca="false">A16+1</f>
        <v>43055</v>
      </c>
      <c r="B17" s="24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34</v>
      </c>
    </row>
    <row r="18" s="1" customFormat="true" ht="15.65" hidden="false" customHeight="false" outlineLevel="0" collapsed="false">
      <c r="A18" s="45" t="n">
        <f aca="false">A17+1</f>
        <v>43056</v>
      </c>
      <c r="B18" s="27" t="n">
        <f aca="false">A18</f>
        <v>43056</v>
      </c>
      <c r="C18" s="1" t="n">
        <f aca="false">WEEKNUM(A18,2)</f>
        <v>47</v>
      </c>
      <c r="D18" s="9"/>
      <c r="E18" s="9"/>
      <c r="F18" s="9"/>
      <c r="G18" s="9" t="n">
        <v>0.0416666666666667</v>
      </c>
      <c r="H18" s="9" t="n">
        <f aca="false">(E18-D18-F18+G18)</f>
        <v>0.0416666666666667</v>
      </c>
      <c r="I18" s="28" t="s">
        <v>35</v>
      </c>
      <c r="J18" s="28"/>
      <c r="K18" s="28"/>
      <c r="L18" s="28"/>
    </row>
    <row r="19" customFormat="false" ht="15.65" hidden="false" customHeight="false" outlineLevel="0" collapsed="false">
      <c r="A19" s="43" t="n">
        <f aca="false">A18+1</f>
        <v>43057</v>
      </c>
      <c r="B19" s="24" t="n">
        <f aca="false">A19</f>
        <v>43057</v>
      </c>
      <c r="C19" s="0" t="n">
        <f aca="false">WEEKNUM(A19,2)</f>
        <v>47</v>
      </c>
      <c r="D19" s="9" t="n">
        <v>0.631944444444444</v>
      </c>
      <c r="E19" s="9" t="n">
        <v>0.729166666666667</v>
      </c>
      <c r="F19" s="9"/>
      <c r="G19" s="9"/>
      <c r="H19" s="9" t="n">
        <f aca="false">(E19-D19-F19+G19)</f>
        <v>0.0972222222222222</v>
      </c>
      <c r="I19" s="44" t="s">
        <v>36</v>
      </c>
    </row>
    <row r="20" customFormat="false" ht="15.65" hidden="false" customHeight="false" outlineLevel="0" collapsed="false">
      <c r="A20" s="43" t="n">
        <f aca="false">A19+1</f>
        <v>43058</v>
      </c>
      <c r="B20" s="24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 t="n">
        <f aca="false">(E20-D20-F20+G20)</f>
        <v>0.14375</v>
      </c>
      <c r="I20" s="44" t="s">
        <v>37</v>
      </c>
    </row>
    <row r="21" customFormat="false" ht="15.75" hidden="false" customHeight="false" outlineLevel="0" collapsed="false">
      <c r="A21" s="43" t="n">
        <f aca="false">A20+1</f>
        <v>43059</v>
      </c>
      <c r="B21" s="24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3" t="n">
        <f aca="false">A21+1</f>
        <v>43060</v>
      </c>
      <c r="B22" s="24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3" t="n">
        <f aca="false">A22+1</f>
        <v>43061</v>
      </c>
      <c r="B23" s="24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38</v>
      </c>
    </row>
    <row r="24" customFormat="false" ht="15.75" hidden="false" customHeight="false" outlineLevel="0" collapsed="false">
      <c r="A24" s="43" t="n">
        <f aca="false">A23+1</f>
        <v>43062</v>
      </c>
      <c r="B24" s="24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3" t="n">
        <f aca="false">A24+1</f>
        <v>43063</v>
      </c>
      <c r="B25" s="24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39</v>
      </c>
    </row>
    <row r="26" customFormat="false" ht="15.75" hidden="false" customHeight="false" outlineLevel="0" collapsed="false">
      <c r="A26" s="43" t="n">
        <f aca="false">A25+1</f>
        <v>43064</v>
      </c>
      <c r="B26" s="24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5"/>
    </row>
    <row r="27" customFormat="false" ht="15.75" hidden="false" customHeight="false" outlineLevel="0" collapsed="false">
      <c r="A27" s="43" t="n">
        <f aca="false">A26+1</f>
        <v>43065</v>
      </c>
      <c r="B27" s="24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5"/>
    </row>
    <row r="28" customFormat="false" ht="15.75" hidden="false" customHeight="false" outlineLevel="0" collapsed="false">
      <c r="A28" s="43" t="n">
        <f aca="false">A27+1</f>
        <v>43066</v>
      </c>
      <c r="B28" s="24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40</v>
      </c>
    </row>
    <row r="29" customFormat="false" ht="15.75" hidden="false" customHeight="false" outlineLevel="0" collapsed="false">
      <c r="A29" s="43" t="n">
        <f aca="false">A28+1</f>
        <v>43067</v>
      </c>
      <c r="B29" s="24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3" t="n">
        <f aca="false">A29+1</f>
        <v>43068</v>
      </c>
      <c r="B30" s="24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41</v>
      </c>
    </row>
    <row r="31" customFormat="false" ht="15.65" hidden="false" customHeight="false" outlineLevel="0" collapsed="false">
      <c r="A31" s="43" t="n">
        <f aca="false">A30+1</f>
        <v>43069</v>
      </c>
      <c r="B31" s="24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42</v>
      </c>
    </row>
    <row r="32" customFormat="false" ht="15" hidden="false" customHeight="false" outlineLevel="0" collapsed="false">
      <c r="A32" s="46"/>
      <c r="B32" s="33"/>
      <c r="C32" s="34"/>
      <c r="D32" s="35"/>
      <c r="E32" s="35"/>
      <c r="F32" s="35"/>
      <c r="G32" s="35"/>
      <c r="H32" s="35"/>
      <c r="I32" s="36"/>
    </row>
    <row r="33" customFormat="false" ht="15" hidden="false" customHeight="false" outlineLevel="0" collapsed="false">
      <c r="A33" s="37" t="s">
        <v>25</v>
      </c>
      <c r="B33" s="37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9" t="s">
        <v>26</v>
      </c>
      <c r="B34" s="39"/>
      <c r="C34" s="40"/>
      <c r="D34" s="41"/>
      <c r="E34" s="41"/>
      <c r="F34" s="41"/>
      <c r="G34" s="41"/>
      <c r="H34" s="41" t="n">
        <f aca="false">SUM(H2:H32)</f>
        <v>2.04444444444444</v>
      </c>
      <c r="I34" s="42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customFormat="false" ht="15.75" hidden="false" customHeight="false" outlineLevel="0" collapsed="false">
      <c r="A2" s="43" t="n">
        <f aca="false">DATE(2017,12,1)</f>
        <v>43070</v>
      </c>
      <c r="B2" s="24" t="n">
        <f aca="false">A2</f>
        <v>43070</v>
      </c>
      <c r="C2" s="0" t="n">
        <f aca="false">WEEKNUM(A2,2)</f>
        <v>49</v>
      </c>
      <c r="D2" s="47" t="n">
        <v>0.634722222222222</v>
      </c>
      <c r="E2" s="47" t="n">
        <v>0.791666666666667</v>
      </c>
      <c r="F2" s="47" t="n">
        <v>0.0416666666666667</v>
      </c>
      <c r="G2" s="47" t="n">
        <v>0.125</v>
      </c>
      <c r="H2" s="48" t="n">
        <f aca="false">(E2-D2-F2+G2)</f>
        <v>0.240277777777778</v>
      </c>
      <c r="I2" s="0" t="s">
        <v>43</v>
      </c>
    </row>
    <row r="3" customFormat="false" ht="15.75" hidden="false" customHeight="false" outlineLevel="0" collapsed="false">
      <c r="A3" s="43" t="n">
        <f aca="false">A2+1</f>
        <v>43071</v>
      </c>
      <c r="B3" s="24" t="n">
        <f aca="false">A3</f>
        <v>43071</v>
      </c>
      <c r="C3" s="0" t="n">
        <f aca="false">WEEKNUM(A3,2)</f>
        <v>49</v>
      </c>
      <c r="D3" s="47" t="n">
        <v>0.645833333333333</v>
      </c>
      <c r="E3" s="47" t="n">
        <v>0.846527777777778</v>
      </c>
      <c r="F3" s="47" t="n">
        <v>0.0625</v>
      </c>
      <c r="G3" s="47"/>
      <c r="H3" s="48" t="n">
        <f aca="false">(E3-D3-F3+G3)</f>
        <v>0.138194444444444</v>
      </c>
      <c r="I3" s="44" t="s">
        <v>44</v>
      </c>
    </row>
    <row r="4" customFormat="false" ht="15.75" hidden="false" customHeight="false" outlineLevel="0" collapsed="false">
      <c r="A4" s="43" t="n">
        <f aca="false">A3+1</f>
        <v>43072</v>
      </c>
      <c r="B4" s="24" t="n">
        <f aca="false">A4</f>
        <v>43072</v>
      </c>
      <c r="C4" s="0" t="n">
        <f aca="false">WEEKNUM(A4,2)</f>
        <v>49</v>
      </c>
      <c r="D4" s="47" t="n">
        <v>0.729166666666667</v>
      </c>
      <c r="E4" s="47" t="n">
        <v>0.805555555555556</v>
      </c>
      <c r="F4" s="47"/>
      <c r="G4" s="47"/>
      <c r="H4" s="48" t="n">
        <f aca="false">(E4-D4-F4+G4)</f>
        <v>0.0763888888888889</v>
      </c>
      <c r="I4" s="25" t="s">
        <v>45</v>
      </c>
    </row>
    <row r="5" customFormat="false" ht="15.75" hidden="false" customHeight="false" outlineLevel="0" collapsed="false">
      <c r="A5" s="43" t="n">
        <f aca="false">A4+1</f>
        <v>43073</v>
      </c>
      <c r="B5" s="24" t="n">
        <f aca="false">A5</f>
        <v>43073</v>
      </c>
      <c r="C5" s="0" t="n">
        <f aca="false">WEEKNUM(A5,2)</f>
        <v>50</v>
      </c>
      <c r="D5" s="47"/>
      <c r="E5" s="47"/>
      <c r="F5" s="47"/>
      <c r="G5" s="47"/>
      <c r="H5" s="48" t="n">
        <f aca="false">(E5-D5-F5+G5)</f>
        <v>0</v>
      </c>
    </row>
    <row r="6" customFormat="false" ht="15.75" hidden="false" customHeight="false" outlineLevel="0" collapsed="false">
      <c r="A6" s="43" t="n">
        <f aca="false">A5+1</f>
        <v>43074</v>
      </c>
      <c r="B6" s="24" t="n">
        <f aca="false">A6</f>
        <v>43074</v>
      </c>
      <c r="C6" s="0" t="n">
        <f aca="false">WEEKNUM(A6,2)</f>
        <v>50</v>
      </c>
      <c r="D6" s="47"/>
      <c r="E6" s="47"/>
      <c r="F6" s="47"/>
      <c r="G6" s="47"/>
      <c r="H6" s="48" t="n">
        <f aca="false">(E6-D6-F6+G6)</f>
        <v>0</v>
      </c>
    </row>
    <row r="7" customFormat="false" ht="15.75" hidden="false" customHeight="false" outlineLevel="0" collapsed="false">
      <c r="A7" s="43" t="n">
        <f aca="false">A6+1</f>
        <v>43075</v>
      </c>
      <c r="B7" s="24" t="n">
        <f aca="false">A7</f>
        <v>43075</v>
      </c>
      <c r="C7" s="0" t="n">
        <f aca="false">WEEKNUM(A7,2)</f>
        <v>50</v>
      </c>
      <c r="D7" s="47" t="n">
        <v>0.395833333333333</v>
      </c>
      <c r="E7" s="47" t="n">
        <v>0.479166666666667</v>
      </c>
      <c r="F7" s="47"/>
      <c r="G7" s="47"/>
      <c r="H7" s="48" t="n">
        <f aca="false">(E7-D7-F7+G7)</f>
        <v>0.0833333333333334</v>
      </c>
      <c r="I7" s="0" t="s">
        <v>46</v>
      </c>
    </row>
    <row r="8" customFormat="false" ht="15.75" hidden="false" customHeight="false" outlineLevel="0" collapsed="false">
      <c r="A8" s="43" t="n">
        <f aca="false">A7+1</f>
        <v>43076</v>
      </c>
      <c r="B8" s="24" t="n">
        <f aca="false">A8</f>
        <v>43076</v>
      </c>
      <c r="C8" s="0" t="n">
        <f aca="false">WEEKNUM(A8,2)</f>
        <v>50</v>
      </c>
      <c r="D8" s="47" t="n">
        <v>0.770833333333333</v>
      </c>
      <c r="E8" s="47" t="n">
        <v>0.967361111111111</v>
      </c>
      <c r="F8" s="47"/>
      <c r="G8" s="47"/>
      <c r="H8" s="48" t="n">
        <f aca="false">(E8-D8-F8+G8)</f>
        <v>0.196527777777778</v>
      </c>
      <c r="I8" s="0" t="s">
        <v>47</v>
      </c>
    </row>
    <row r="9" customFormat="false" ht="15.75" hidden="false" customHeight="false" outlineLevel="0" collapsed="false">
      <c r="A9" s="43" t="n">
        <f aca="false">A8+1</f>
        <v>43077</v>
      </c>
      <c r="B9" s="24" t="n">
        <f aca="false">A9</f>
        <v>43077</v>
      </c>
      <c r="C9" s="0" t="n">
        <f aca="false">WEEKNUM(A9,2)</f>
        <v>50</v>
      </c>
      <c r="D9" s="47" t="n">
        <v>0.104166666666667</v>
      </c>
      <c r="E9" s="47" t="n">
        <v>0.900694444444444</v>
      </c>
      <c r="F9" s="47" t="n">
        <v>0.458333333333333</v>
      </c>
      <c r="G9" s="47"/>
      <c r="H9" s="48" t="n">
        <f aca="false">(E9-D9-F9+G9)</f>
        <v>0.338194444444444</v>
      </c>
      <c r="I9" s="0" t="s">
        <v>48</v>
      </c>
    </row>
    <row r="10" customFormat="false" ht="15.75" hidden="false" customHeight="false" outlineLevel="0" collapsed="false">
      <c r="A10" s="43" t="n">
        <f aca="false">A9+1</f>
        <v>43078</v>
      </c>
      <c r="B10" s="24" t="n">
        <f aca="false">A10</f>
        <v>43078</v>
      </c>
      <c r="C10" s="0" t="n">
        <f aca="false">WEEKNUM(A10,2)</f>
        <v>50</v>
      </c>
      <c r="D10" s="47" t="n">
        <v>0.5625</v>
      </c>
      <c r="E10" s="47" t="n">
        <v>0.931944444444444</v>
      </c>
      <c r="F10" s="47" t="n">
        <v>0.125</v>
      </c>
      <c r="G10" s="47"/>
      <c r="H10" s="48" t="n">
        <f aca="false">(E10-D10-F10+G10)</f>
        <v>0.244444444444444</v>
      </c>
      <c r="I10" s="25" t="s">
        <v>49</v>
      </c>
    </row>
    <row r="11" customFormat="false" ht="15.65" hidden="false" customHeight="false" outlineLevel="0" collapsed="false">
      <c r="A11" s="43" t="n">
        <f aca="false">A10+1</f>
        <v>43079</v>
      </c>
      <c r="B11" s="24" t="n">
        <f aca="false">A11</f>
        <v>43079</v>
      </c>
      <c r="C11" s="0" t="n">
        <f aca="false">WEEKNUM(A11,2)</f>
        <v>50</v>
      </c>
      <c r="D11" s="47" t="n">
        <v>0.756944444444444</v>
      </c>
      <c r="E11" s="47" t="n">
        <v>0.847222222222222</v>
      </c>
      <c r="F11" s="47"/>
      <c r="G11" s="47"/>
      <c r="H11" s="48" t="n">
        <f aca="false">(E11-D11-F11+G11)</f>
        <v>0.0902777777777778</v>
      </c>
      <c r="I11" s="44" t="s">
        <v>50</v>
      </c>
    </row>
    <row r="12" customFormat="false" ht="15.75" hidden="false" customHeight="false" outlineLevel="0" collapsed="false">
      <c r="A12" s="43" t="n">
        <f aca="false">A11+1</f>
        <v>43080</v>
      </c>
      <c r="B12" s="24" t="n">
        <f aca="false">A12</f>
        <v>43080</v>
      </c>
      <c r="C12" s="0" t="n">
        <f aca="false">WEEKNUM(A12,2)</f>
        <v>51</v>
      </c>
      <c r="D12" s="47" t="n">
        <v>0</v>
      </c>
      <c r="E12" s="47" t="n">
        <v>0.125</v>
      </c>
      <c r="F12" s="47"/>
      <c r="G12" s="47" t="n">
        <v>0.25</v>
      </c>
      <c r="H12" s="48" t="n">
        <f aca="false">(E12-D12-F12+G12)</f>
        <v>0.375</v>
      </c>
      <c r="I12" s="0" t="s">
        <v>51</v>
      </c>
    </row>
    <row r="13" customFormat="false" ht="15.75" hidden="false" customHeight="false" outlineLevel="0" collapsed="false">
      <c r="A13" s="43" t="n">
        <f aca="false">A12+1</f>
        <v>43081</v>
      </c>
      <c r="B13" s="24" t="n">
        <f aca="false">A13</f>
        <v>43081</v>
      </c>
      <c r="C13" s="0" t="n">
        <f aca="false">WEEKNUM(A13,2)</f>
        <v>51</v>
      </c>
      <c r="D13" s="47" t="n">
        <v>0.770833333333333</v>
      </c>
      <c r="E13" s="47" t="n">
        <v>1</v>
      </c>
      <c r="F13" s="47"/>
      <c r="G13" s="47" t="n">
        <v>0.1875</v>
      </c>
      <c r="H13" s="48" t="n">
        <f aca="false">(E13-D13-F13+G13)</f>
        <v>0.416666666666667</v>
      </c>
      <c r="I13" s="0" t="s">
        <v>52</v>
      </c>
    </row>
    <row r="14" customFormat="false" ht="15.75" hidden="false" customHeight="false" outlineLevel="0" collapsed="false">
      <c r="A14" s="43" t="n">
        <f aca="false">A13+1</f>
        <v>43082</v>
      </c>
      <c r="B14" s="24" t="n">
        <f aca="false">A14</f>
        <v>43082</v>
      </c>
      <c r="C14" s="0" t="n">
        <f aca="false">WEEKNUM(A14,2)</f>
        <v>51</v>
      </c>
      <c r="D14" s="47" t="n">
        <v>0</v>
      </c>
      <c r="E14" s="47" t="n">
        <v>0.138194444444444</v>
      </c>
      <c r="F14" s="47"/>
      <c r="G14" s="47"/>
      <c r="H14" s="48" t="n">
        <f aca="false">(E14-D14-F14+G14)</f>
        <v>0.138194444444444</v>
      </c>
      <c r="I14" s="0" t="s">
        <v>53</v>
      </c>
    </row>
    <row r="15" customFormat="false" ht="15.65" hidden="false" customHeight="false" outlineLevel="0" collapsed="false">
      <c r="A15" s="43" t="n">
        <f aca="false">A14+1</f>
        <v>43083</v>
      </c>
      <c r="B15" s="24" t="n">
        <f aca="false">A15</f>
        <v>43083</v>
      </c>
      <c r="C15" s="0" t="n">
        <f aca="false">WEEKNUM(A15,2)</f>
        <v>51</v>
      </c>
      <c r="D15" s="47" t="n">
        <v>0.666666666666667</v>
      </c>
      <c r="E15" s="47" t="n">
        <v>0.875</v>
      </c>
      <c r="F15" s="47" t="n">
        <v>0.0416666666666667</v>
      </c>
      <c r="G15" s="47" t="n">
        <v>0.125</v>
      </c>
      <c r="H15" s="48" t="n">
        <f aca="false">(E15-D15-F15+G15)</f>
        <v>0.291666666666666</v>
      </c>
      <c r="I15" s="0" t="s">
        <v>54</v>
      </c>
    </row>
    <row r="16" s="1" customFormat="true" ht="15.75" hidden="false" customHeight="false" outlineLevel="0" collapsed="false">
      <c r="A16" s="45" t="n">
        <f aca="false">A15+1</f>
        <v>43084</v>
      </c>
      <c r="B16" s="27" t="n">
        <f aca="false">A16</f>
        <v>43084</v>
      </c>
      <c r="C16" s="1" t="n">
        <f aca="false">WEEKNUM(A16,2)</f>
        <v>51</v>
      </c>
      <c r="D16" s="0"/>
      <c r="E16" s="0"/>
      <c r="F16" s="0"/>
      <c r="G16" s="47" t="n">
        <v>0.0833333333333333</v>
      </c>
      <c r="H16" s="48" t="n">
        <f aca="false">(E16-D16-F16+G16)</f>
        <v>0.0833333333333333</v>
      </c>
      <c r="I16" s="28" t="s">
        <v>55</v>
      </c>
      <c r="J16" s="28"/>
      <c r="K16" s="28"/>
      <c r="L16" s="28"/>
    </row>
    <row r="17" customFormat="false" ht="15.75" hidden="false" customHeight="false" outlineLevel="0" collapsed="false">
      <c r="A17" s="43" t="n">
        <f aca="false">A16+1</f>
        <v>43085</v>
      </c>
      <c r="B17" s="24" t="n">
        <f aca="false">A17</f>
        <v>43085</v>
      </c>
      <c r="C17" s="0" t="n">
        <f aca="false">WEEKNUM(A17,2)</f>
        <v>51</v>
      </c>
      <c r="D17" s="47"/>
      <c r="E17" s="47"/>
      <c r="F17" s="47"/>
      <c r="G17" s="47"/>
      <c r="H17" s="48" t="n">
        <f aca="false">(E17-D17-F17+G17)</f>
        <v>0</v>
      </c>
      <c r="I17" s="44"/>
    </row>
    <row r="18" customFormat="false" ht="15.75" hidden="false" customHeight="false" outlineLevel="0" collapsed="false">
      <c r="A18" s="43" t="n">
        <f aca="false">A17+1</f>
        <v>43086</v>
      </c>
      <c r="B18" s="24" t="n">
        <f aca="false">A18</f>
        <v>43086</v>
      </c>
      <c r="C18" s="0" t="n">
        <f aca="false">WEEKNUM(A18,2)</f>
        <v>51</v>
      </c>
      <c r="D18" s="47"/>
      <c r="E18" s="47"/>
      <c r="F18" s="47"/>
      <c r="G18" s="47"/>
      <c r="H18" s="48" t="n">
        <f aca="false">(E18-D18-F18+G18)</f>
        <v>0</v>
      </c>
      <c r="I18" s="25"/>
    </row>
    <row r="19" customFormat="false" ht="15.75" hidden="false" customHeight="false" outlineLevel="0" collapsed="false">
      <c r="A19" s="43" t="n">
        <f aca="false">A18+1</f>
        <v>43087</v>
      </c>
      <c r="B19" s="24" t="n">
        <f aca="false">A19</f>
        <v>43087</v>
      </c>
      <c r="C19" s="0" t="n">
        <f aca="false">WEEKNUM(A19,2)</f>
        <v>52</v>
      </c>
      <c r="D19" s="47"/>
      <c r="E19" s="47"/>
      <c r="F19" s="47"/>
      <c r="G19" s="47"/>
      <c r="H19" s="48" t="n">
        <f aca="false">(E19-D19-F19+G19)</f>
        <v>0</v>
      </c>
    </row>
    <row r="20" customFormat="false" ht="15.75" hidden="false" customHeight="false" outlineLevel="0" collapsed="false">
      <c r="A20" s="43" t="n">
        <f aca="false">A19+1</f>
        <v>43088</v>
      </c>
      <c r="B20" s="24" t="n">
        <f aca="false">A20</f>
        <v>43088</v>
      </c>
      <c r="C20" s="0" t="n">
        <f aca="false">WEEKNUM(A20,2)</f>
        <v>52</v>
      </c>
      <c r="D20" s="47" t="n">
        <v>0.645833333333333</v>
      </c>
      <c r="E20" s="47" t="n">
        <v>0.6875</v>
      </c>
      <c r="F20" s="47"/>
      <c r="G20" s="47"/>
      <c r="H20" s="48" t="n">
        <f aca="false">(E20-D20-F20+G20)</f>
        <v>0.0416666666666666</v>
      </c>
      <c r="I20" s="0" t="s">
        <v>56</v>
      </c>
    </row>
    <row r="21" customFormat="false" ht="15.75" hidden="false" customHeight="false" outlineLevel="0" collapsed="false">
      <c r="A21" s="43" t="n">
        <f aca="false">A20+1</f>
        <v>43089</v>
      </c>
      <c r="B21" s="24" t="n">
        <f aca="false">A21</f>
        <v>43089</v>
      </c>
      <c r="C21" s="0" t="n">
        <f aca="false">WEEKNUM(A21,2)</f>
        <v>52</v>
      </c>
      <c r="D21" s="47"/>
      <c r="E21" s="47"/>
      <c r="F21" s="47"/>
      <c r="G21" s="47"/>
      <c r="H21" s="48" t="n">
        <f aca="false">(E21-D21-F21+G21)</f>
        <v>0</v>
      </c>
    </row>
    <row r="22" customFormat="false" ht="15.75" hidden="false" customHeight="false" outlineLevel="0" collapsed="false">
      <c r="A22" s="43" t="n">
        <f aca="false">A21+1</f>
        <v>43090</v>
      </c>
      <c r="B22" s="24" t="n">
        <f aca="false">A22</f>
        <v>43090</v>
      </c>
      <c r="C22" s="0" t="n">
        <f aca="false">WEEKNUM(A22,2)</f>
        <v>52</v>
      </c>
      <c r="D22" s="47"/>
      <c r="E22" s="47"/>
      <c r="F22" s="47"/>
      <c r="G22" s="47"/>
      <c r="H22" s="48" t="n">
        <f aca="false">(E22-D22-F22+G22)</f>
        <v>0</v>
      </c>
    </row>
    <row r="23" customFormat="false" ht="15.75" hidden="false" customHeight="false" outlineLevel="0" collapsed="false">
      <c r="A23" s="43" t="n">
        <f aca="false">A22+1</f>
        <v>43091</v>
      </c>
      <c r="B23" s="24" t="n">
        <f aca="false">A23</f>
        <v>43091</v>
      </c>
      <c r="C23" s="0" t="n">
        <f aca="false">WEEKNUM(A23,2)</f>
        <v>52</v>
      </c>
      <c r="D23" s="47"/>
      <c r="E23" s="47"/>
      <c r="F23" s="47"/>
      <c r="G23" s="47"/>
      <c r="H23" s="48" t="n">
        <f aca="false">(E23-D23-F23+G23)</f>
        <v>0</v>
      </c>
    </row>
    <row r="24" customFormat="false" ht="15.75" hidden="false" customHeight="false" outlineLevel="0" collapsed="false">
      <c r="A24" s="43" t="n">
        <f aca="false">A23+1</f>
        <v>43092</v>
      </c>
      <c r="B24" s="24" t="n">
        <f aca="false">A24</f>
        <v>43092</v>
      </c>
      <c r="C24" s="0" t="n">
        <f aca="false">WEEKNUM(A24,2)</f>
        <v>52</v>
      </c>
      <c r="D24" s="47"/>
      <c r="E24" s="47"/>
      <c r="F24" s="47"/>
      <c r="G24" s="47"/>
      <c r="H24" s="48" t="n">
        <f aca="false">(E24-D24-F24+G24)</f>
        <v>0</v>
      </c>
      <c r="I24" s="25"/>
    </row>
    <row r="25" customFormat="false" ht="15.75" hidden="false" customHeight="false" outlineLevel="0" collapsed="false">
      <c r="A25" s="43" t="n">
        <f aca="false">A24+1</f>
        <v>43093</v>
      </c>
      <c r="B25" s="24" t="n">
        <f aca="false">A25</f>
        <v>43093</v>
      </c>
      <c r="C25" s="0" t="n">
        <f aca="false">WEEKNUM(A25,2)</f>
        <v>52</v>
      </c>
      <c r="D25" s="47"/>
      <c r="E25" s="47"/>
      <c r="F25" s="47"/>
      <c r="G25" s="47"/>
      <c r="H25" s="48" t="n">
        <f aca="false">(E25-D25-F25+G25)</f>
        <v>0</v>
      </c>
      <c r="I25" s="44"/>
    </row>
    <row r="26" customFormat="false" ht="15.75" hidden="false" customHeight="false" outlineLevel="0" collapsed="false">
      <c r="A26" s="43" t="n">
        <f aca="false">A25+1</f>
        <v>43094</v>
      </c>
      <c r="B26" s="24" t="n">
        <f aca="false">A26</f>
        <v>43094</v>
      </c>
      <c r="C26" s="0" t="n">
        <f aca="false">WEEKNUM(A26,2)</f>
        <v>53</v>
      </c>
      <c r="D26" s="47"/>
      <c r="E26" s="47"/>
      <c r="F26" s="47"/>
      <c r="G26" s="47"/>
      <c r="H26" s="48" t="n">
        <f aca="false">(E26-D26-F26+G26)</f>
        <v>0</v>
      </c>
    </row>
    <row r="27" customFormat="false" ht="15.75" hidden="false" customHeight="false" outlineLevel="0" collapsed="false">
      <c r="A27" s="43" t="n">
        <f aca="false">A26+1</f>
        <v>43095</v>
      </c>
      <c r="B27" s="24" t="n">
        <f aca="false">A27</f>
        <v>43095</v>
      </c>
      <c r="C27" s="0" t="n">
        <f aca="false">WEEKNUM(A27,2)</f>
        <v>53</v>
      </c>
      <c r="D27" s="47"/>
      <c r="E27" s="47"/>
      <c r="F27" s="47"/>
      <c r="G27" s="47"/>
      <c r="H27" s="48" t="n">
        <f aca="false">(E27-D27-F27+G27)</f>
        <v>0</v>
      </c>
    </row>
    <row r="28" customFormat="false" ht="15.75" hidden="false" customHeight="false" outlineLevel="0" collapsed="false">
      <c r="A28" s="43" t="n">
        <f aca="false">A27+1</f>
        <v>43096</v>
      </c>
      <c r="B28" s="24" t="n">
        <f aca="false">A28</f>
        <v>43096</v>
      </c>
      <c r="C28" s="0" t="n">
        <f aca="false">WEEKNUM(A28,2)</f>
        <v>53</v>
      </c>
      <c r="D28" s="47"/>
      <c r="E28" s="47"/>
      <c r="F28" s="47"/>
      <c r="G28" s="47"/>
      <c r="H28" s="48" t="n">
        <f aca="false">(E28-D28-F28+G28)</f>
        <v>0</v>
      </c>
    </row>
    <row r="29" customFormat="false" ht="15.75" hidden="false" customHeight="false" outlineLevel="0" collapsed="false">
      <c r="A29" s="43" t="n">
        <f aca="false">A28+1</f>
        <v>43097</v>
      </c>
      <c r="B29" s="24" t="n">
        <f aca="false">A29</f>
        <v>43097</v>
      </c>
      <c r="C29" s="0" t="n">
        <f aca="false">WEEKNUM(A29,2)</f>
        <v>53</v>
      </c>
      <c r="D29" s="47" t="n">
        <v>0.666666666666667</v>
      </c>
      <c r="E29" s="47" t="n">
        <v>0.75</v>
      </c>
      <c r="F29" s="47"/>
      <c r="G29" s="47"/>
      <c r="H29" s="48" t="n">
        <f aca="false">(E29-D29-F29+G29)</f>
        <v>0.0833333333333334</v>
      </c>
      <c r="I29" s="0" t="s">
        <v>57</v>
      </c>
    </row>
    <row r="30" customFormat="false" ht="15.75" hidden="false" customHeight="false" outlineLevel="0" collapsed="false">
      <c r="A30" s="43" t="n">
        <f aca="false">A29+1</f>
        <v>43098</v>
      </c>
      <c r="B30" s="24" t="n">
        <f aca="false">A30</f>
        <v>43098</v>
      </c>
      <c r="C30" s="0" t="n">
        <f aca="false">WEEKNUM(A30,2)</f>
        <v>53</v>
      </c>
      <c r="D30" s="47"/>
      <c r="E30" s="47"/>
      <c r="F30" s="47"/>
      <c r="G30" s="47"/>
      <c r="H30" s="48" t="n">
        <f aca="false">(E30-D30-F30+G30)</f>
        <v>0</v>
      </c>
    </row>
    <row r="31" customFormat="false" ht="15.75" hidden="false" customHeight="false" outlineLevel="0" collapsed="false">
      <c r="A31" s="43" t="n">
        <f aca="false">A30+1</f>
        <v>43099</v>
      </c>
      <c r="B31" s="24" t="n">
        <f aca="false">A31</f>
        <v>43099</v>
      </c>
      <c r="C31" s="0" t="n">
        <f aca="false">WEEKNUM(A31,2)</f>
        <v>53</v>
      </c>
      <c r="D31" s="47"/>
      <c r="E31" s="47"/>
      <c r="F31" s="47"/>
      <c r="G31" s="47"/>
      <c r="H31" s="48" t="n">
        <f aca="false">(E31-D31-F31+G31)</f>
        <v>0</v>
      </c>
      <c r="I31" s="25"/>
    </row>
    <row r="32" customFormat="false" ht="15.75" hidden="false" customHeight="false" outlineLevel="0" collapsed="false">
      <c r="A32" s="49" t="n">
        <f aca="false">A31+1</f>
        <v>43100</v>
      </c>
      <c r="B32" s="33" t="n">
        <f aca="false">A32</f>
        <v>43100</v>
      </c>
      <c r="C32" s="34" t="n">
        <f aca="false">WEEKNUM(A32,2)</f>
        <v>53</v>
      </c>
      <c r="D32" s="50"/>
      <c r="E32" s="50"/>
      <c r="F32" s="50"/>
      <c r="G32" s="50"/>
      <c r="H32" s="48" t="n">
        <f aca="false">(E32-D32-F32+G32)</f>
        <v>0</v>
      </c>
      <c r="I32" s="36"/>
    </row>
    <row r="33" customFormat="false" ht="15" hidden="false" customHeight="false" outlineLevel="0" collapsed="false">
      <c r="A33" s="37" t="s">
        <v>25</v>
      </c>
      <c r="B33" s="37"/>
      <c r="C33" s="9" t="n">
        <f aca="false">Zusammenfassung!C9</f>
        <v>1.5</v>
      </c>
      <c r="H33" s="51"/>
    </row>
    <row r="34" customFormat="false" ht="15" hidden="false" customHeight="false" outlineLevel="0" collapsed="false">
      <c r="A34" s="39" t="s">
        <v>26</v>
      </c>
      <c r="B34" s="39"/>
      <c r="C34" s="40"/>
      <c r="D34" s="40"/>
      <c r="E34" s="40"/>
      <c r="F34" s="40"/>
      <c r="G34" s="40"/>
      <c r="H34" s="41" t="n">
        <f aca="false">SUM(H2:H32)</f>
        <v>2.8375</v>
      </c>
      <c r="I34" s="42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04"/>
    <col collapsed="false" customWidth="true" hidden="false" outlineLevel="0" max="4" min="4" style="0" width="6.76"/>
    <col collapsed="false" customWidth="true" hidden="false" outlineLevel="0" max="5" min="5" style="0" width="5.55"/>
    <col collapsed="false" customWidth="true" hidden="false" outlineLevel="0" max="6" min="6" style="0" width="6.05"/>
    <col collapsed="false" customWidth="true" hidden="false" outlineLevel="0" max="7" min="7" style="0" width="9.98"/>
    <col collapsed="false" customWidth="true" hidden="false" outlineLevel="0" max="8" min="8" style="0" width="10.49"/>
    <col collapsed="false" customWidth="true" hidden="false" outlineLevel="0" max="1025" min="9" style="0" width="8.49"/>
  </cols>
  <sheetData>
    <row r="1" customFormat="false" ht="1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customFormat="false" ht="15.65" hidden="false" customHeight="false" outlineLevel="0" collapsed="false">
      <c r="A2" s="43" t="n">
        <f aca="false">DATE(2018,1,1)</f>
        <v>43101</v>
      </c>
      <c r="B2" s="24" t="n">
        <f aca="false">A2</f>
        <v>43101</v>
      </c>
      <c r="C2" s="0" t="n">
        <f aca="false">WEEKNUM(A2,2)</f>
        <v>1</v>
      </c>
      <c r="D2" s="48"/>
      <c r="E2" s="48"/>
      <c r="F2" s="48"/>
      <c r="G2" s="48"/>
      <c r="H2" s="48" t="n">
        <f aca="false">E2-D2-F2+G2</f>
        <v>0</v>
      </c>
    </row>
    <row r="3" customFormat="false" ht="15.65" hidden="false" customHeight="false" outlineLevel="0" collapsed="false">
      <c r="A3" s="43" t="n">
        <f aca="false">A2+1</f>
        <v>43102</v>
      </c>
      <c r="B3" s="24" t="n">
        <f aca="false">A3</f>
        <v>43102</v>
      </c>
      <c r="C3" s="0" t="n">
        <f aca="false">WEEKNUM(A3,2)</f>
        <v>1</v>
      </c>
      <c r="D3" s="48"/>
      <c r="E3" s="48"/>
      <c r="F3" s="48"/>
      <c r="G3" s="48"/>
      <c r="H3" s="48" t="n">
        <f aca="false">E3-D3-F3+G3</f>
        <v>0</v>
      </c>
    </row>
    <row r="4" customFormat="false" ht="15.65" hidden="false" customHeight="false" outlineLevel="0" collapsed="false">
      <c r="A4" s="43" t="n">
        <f aca="false">A3+1</f>
        <v>43103</v>
      </c>
      <c r="B4" s="24" t="n">
        <f aca="false">A4</f>
        <v>43103</v>
      </c>
      <c r="C4" s="0" t="n">
        <f aca="false">WEEKNUM(A4,2)</f>
        <v>1</v>
      </c>
      <c r="D4" s="48"/>
      <c r="E4" s="48"/>
      <c r="F4" s="48"/>
      <c r="G4" s="48"/>
      <c r="H4" s="48" t="n">
        <f aca="false">E4-D4-F4+G4</f>
        <v>0</v>
      </c>
    </row>
    <row r="5" customFormat="false" ht="15.65" hidden="false" customHeight="false" outlineLevel="0" collapsed="false">
      <c r="A5" s="43" t="n">
        <f aca="false">A4+1</f>
        <v>43104</v>
      </c>
      <c r="B5" s="24" t="n">
        <f aca="false">A5</f>
        <v>43104</v>
      </c>
      <c r="C5" s="0" t="n">
        <f aca="false">WEEKNUM(A5,2)</f>
        <v>1</v>
      </c>
      <c r="D5" s="48"/>
      <c r="E5" s="48"/>
      <c r="F5" s="48"/>
      <c r="G5" s="48"/>
      <c r="H5" s="48" t="n">
        <f aca="false">E5-D5-F5+G5</f>
        <v>0</v>
      </c>
    </row>
    <row r="6" customFormat="false" ht="15.65" hidden="false" customHeight="false" outlineLevel="0" collapsed="false">
      <c r="A6" s="43" t="n">
        <f aca="false">A5+1</f>
        <v>43105</v>
      </c>
      <c r="B6" s="24" t="n">
        <f aca="false">A6</f>
        <v>43105</v>
      </c>
      <c r="C6" s="0" t="n">
        <f aca="false">WEEKNUM(A6,2)</f>
        <v>1</v>
      </c>
      <c r="D6" s="48"/>
      <c r="E6" s="48"/>
      <c r="F6" s="48"/>
      <c r="G6" s="48"/>
      <c r="H6" s="48" t="n">
        <f aca="false">E6-D6-F6+G6</f>
        <v>0</v>
      </c>
    </row>
    <row r="7" customFormat="false" ht="15.65" hidden="false" customHeight="false" outlineLevel="0" collapsed="false">
      <c r="A7" s="43" t="n">
        <f aca="false">A6+1</f>
        <v>43106</v>
      </c>
      <c r="B7" s="24" t="n">
        <f aca="false">A7</f>
        <v>43106</v>
      </c>
      <c r="C7" s="0" t="n">
        <f aca="false">WEEKNUM(A7,2)</f>
        <v>1</v>
      </c>
      <c r="D7" s="48"/>
      <c r="E7" s="48"/>
      <c r="F7" s="48"/>
      <c r="G7" s="48"/>
      <c r="H7" s="48" t="n">
        <f aca="false">E7-D7-F7+G7</f>
        <v>0</v>
      </c>
      <c r="I7" s="25"/>
    </row>
    <row r="8" customFormat="false" ht="15.65" hidden="false" customHeight="false" outlineLevel="0" collapsed="false">
      <c r="A8" s="43" t="n">
        <f aca="false">A7+1</f>
        <v>43107</v>
      </c>
      <c r="B8" s="24" t="n">
        <f aca="false">A8</f>
        <v>43107</v>
      </c>
      <c r="C8" s="0" t="n">
        <f aca="false">WEEKNUM(A8,2)</f>
        <v>1</v>
      </c>
      <c r="D8" s="48" t="n">
        <v>0.625</v>
      </c>
      <c r="E8" s="48" t="n">
        <v>0.708333333333333</v>
      </c>
      <c r="F8" s="48"/>
      <c r="G8" s="48"/>
      <c r="H8" s="48" t="n">
        <f aca="false">E8-D8-F8+G8</f>
        <v>0.0833333333333334</v>
      </c>
      <c r="I8" s="44" t="s">
        <v>58</v>
      </c>
    </row>
    <row r="9" customFormat="false" ht="15.65" hidden="false" customHeight="false" outlineLevel="0" collapsed="false">
      <c r="A9" s="43" t="n">
        <f aca="false">A8+1</f>
        <v>43108</v>
      </c>
      <c r="B9" s="24" t="n">
        <f aca="false">A9</f>
        <v>43108</v>
      </c>
      <c r="C9" s="0" t="n">
        <f aca="false">WEEKNUM(A9,2)</f>
        <v>2</v>
      </c>
      <c r="D9" s="48"/>
      <c r="E9" s="48"/>
      <c r="F9" s="48"/>
      <c r="G9" s="48"/>
      <c r="H9" s="48" t="n">
        <f aca="false">E9-D9-F9+G9</f>
        <v>0</v>
      </c>
    </row>
    <row r="10" customFormat="false" ht="15.65" hidden="false" customHeight="false" outlineLevel="0" collapsed="false">
      <c r="A10" s="43" t="n">
        <f aca="false">A9+1</f>
        <v>43109</v>
      </c>
      <c r="B10" s="24" t="n">
        <f aca="false">A10</f>
        <v>43109</v>
      </c>
      <c r="C10" s="0" t="n">
        <f aca="false">WEEKNUM(A10,2)</f>
        <v>2</v>
      </c>
      <c r="D10" s="48" t="n">
        <v>0.833333333333333</v>
      </c>
      <c r="E10" s="48" t="n">
        <v>0.875</v>
      </c>
      <c r="F10" s="48"/>
      <c r="G10" s="48"/>
      <c r="H10" s="48" t="n">
        <f aca="false">E10-D10-F10+G10</f>
        <v>0.0416666666666666</v>
      </c>
      <c r="I10" s="0" t="s">
        <v>59</v>
      </c>
    </row>
    <row r="11" customFormat="false" ht="15.65" hidden="false" customHeight="false" outlineLevel="0" collapsed="false">
      <c r="A11" s="43" t="n">
        <f aca="false">A10+1</f>
        <v>43110</v>
      </c>
      <c r="B11" s="24" t="n">
        <f aca="false">A11</f>
        <v>43110</v>
      </c>
      <c r="C11" s="0" t="n">
        <f aca="false">WEEKNUM(A11,2)</f>
        <v>2</v>
      </c>
      <c r="D11" s="48" t="n">
        <v>0.34375</v>
      </c>
      <c r="E11" s="48" t="n">
        <v>0.708333333333333</v>
      </c>
      <c r="F11" s="48" t="n">
        <v>0.0833333333333333</v>
      </c>
      <c r="G11" s="48"/>
      <c r="H11" s="48" t="n">
        <f aca="false">E11-D11-F11+G11</f>
        <v>0.28125</v>
      </c>
      <c r="I11" s="0" t="s">
        <v>60</v>
      </c>
    </row>
    <row r="12" customFormat="false" ht="15.65" hidden="false" customHeight="false" outlineLevel="0" collapsed="false">
      <c r="A12" s="43" t="n">
        <f aca="false">A11+1</f>
        <v>43111</v>
      </c>
      <c r="B12" s="24" t="n">
        <f aca="false">A12</f>
        <v>43111</v>
      </c>
      <c r="C12" s="0" t="n">
        <f aca="false">WEEKNUM(A12,2)</f>
        <v>2</v>
      </c>
      <c r="D12" s="48" t="n">
        <v>0.510416666666667</v>
      </c>
      <c r="E12" s="48" t="n">
        <v>0.675</v>
      </c>
      <c r="F12" s="48"/>
      <c r="G12" s="48" t="n">
        <v>0.03125</v>
      </c>
      <c r="H12" s="48" t="n">
        <f aca="false">E12-D12-F12+G12</f>
        <v>0.195833333333333</v>
      </c>
      <c r="I12" s="0" t="s">
        <v>61</v>
      </c>
    </row>
    <row r="13" s="1" customFormat="true" ht="15.65" hidden="false" customHeight="false" outlineLevel="0" collapsed="false">
      <c r="A13" s="45" t="n">
        <f aca="false">A12+1</f>
        <v>43112</v>
      </c>
      <c r="B13" s="27" t="n">
        <f aca="false">A13</f>
        <v>43112</v>
      </c>
      <c r="C13" s="1" t="n">
        <f aca="false">WEEKNUM(A13,2)</f>
        <v>2</v>
      </c>
      <c r="D13" s="48"/>
      <c r="E13" s="48"/>
      <c r="F13" s="48"/>
      <c r="G13" s="48" t="n">
        <v>0.138888888888889</v>
      </c>
      <c r="H13" s="48" t="n">
        <f aca="false">E13-D13-F13+G13</f>
        <v>0.138888888888889</v>
      </c>
      <c r="I13" s="28" t="s">
        <v>62</v>
      </c>
      <c r="J13" s="28"/>
      <c r="K13" s="28"/>
      <c r="L13" s="28"/>
    </row>
    <row r="14" customFormat="false" ht="15.65" hidden="false" customHeight="false" outlineLevel="0" collapsed="false">
      <c r="A14" s="43" t="n">
        <f aca="false">A13+1</f>
        <v>43113</v>
      </c>
      <c r="B14" s="24" t="n">
        <f aca="false">A14</f>
        <v>43113</v>
      </c>
      <c r="C14" s="0" t="n">
        <f aca="false">WEEKNUM(A14,2)</f>
        <v>2</v>
      </c>
      <c r="D14" s="48" t="n">
        <v>0.5625</v>
      </c>
      <c r="E14" s="48" t="n">
        <v>0.875</v>
      </c>
      <c r="F14" s="48" t="n">
        <v>0.0625</v>
      </c>
      <c r="G14" s="48"/>
      <c r="H14" s="48" t="n">
        <f aca="false">E14-D14-F14+G14</f>
        <v>0.25</v>
      </c>
      <c r="I14" s="52" t="s">
        <v>63</v>
      </c>
      <c r="J14" s="52"/>
      <c r="K14" s="52"/>
      <c r="L14" s="53"/>
    </row>
    <row r="15" customFormat="false" ht="15.65" hidden="false" customHeight="false" outlineLevel="0" collapsed="false">
      <c r="A15" s="43" t="n">
        <f aca="false">A14+1</f>
        <v>43114</v>
      </c>
      <c r="B15" s="24" t="n">
        <f aca="false">A15</f>
        <v>43114</v>
      </c>
      <c r="C15" s="0" t="n">
        <f aca="false">WEEKNUM(A15,2)</f>
        <v>2</v>
      </c>
      <c r="D15" s="48" t="n">
        <v>0.5625</v>
      </c>
      <c r="E15" s="48" t="n">
        <v>1.0375</v>
      </c>
      <c r="F15" s="48" t="n">
        <v>0.1875</v>
      </c>
      <c r="G15" s="48"/>
      <c r="H15" s="48" t="n">
        <f aca="false">E15-D15-F15+G15</f>
        <v>0.2875</v>
      </c>
      <c r="I15" s="52" t="s">
        <v>63</v>
      </c>
      <c r="J15" s="52"/>
      <c r="K15" s="52"/>
      <c r="L15" s="53"/>
    </row>
    <row r="16" customFormat="false" ht="15.65" hidden="false" customHeight="false" outlineLevel="0" collapsed="false">
      <c r="A16" s="43" t="n">
        <f aca="false">A15+1</f>
        <v>43115</v>
      </c>
      <c r="B16" s="24" t="n">
        <f aca="false">A16</f>
        <v>43115</v>
      </c>
      <c r="C16" s="0" t="n">
        <f aca="false">WEEKNUM(A16,2)</f>
        <v>3</v>
      </c>
      <c r="D16" s="48" t="n">
        <v>0.604166666666667</v>
      </c>
      <c r="E16" s="48" t="n">
        <v>0.729166666666667</v>
      </c>
      <c r="F16" s="48"/>
      <c r="G16" s="48" t="n">
        <v>0.0208333333333333</v>
      </c>
      <c r="H16" s="48" t="n">
        <f aca="false">E16-D16-F16+G16</f>
        <v>0.145833333333333</v>
      </c>
      <c r="I16" s="52" t="s">
        <v>64</v>
      </c>
      <c r="J16" s="52"/>
      <c r="K16" s="52"/>
      <c r="L16" s="53"/>
    </row>
    <row r="17" customFormat="false" ht="15.65" hidden="false" customHeight="false" outlineLevel="0" collapsed="false">
      <c r="A17" s="43" t="n">
        <f aca="false">A16+1</f>
        <v>43116</v>
      </c>
      <c r="B17" s="24" t="n">
        <f aca="false">A17</f>
        <v>43116</v>
      </c>
      <c r="C17" s="0" t="n">
        <f aca="false">WEEKNUM(A17,2)</f>
        <v>3</v>
      </c>
      <c r="D17" s="48"/>
      <c r="E17" s="48"/>
      <c r="F17" s="48"/>
      <c r="G17" s="48"/>
      <c r="H17" s="48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3" t="n">
        <f aca="false">A17+1</f>
        <v>43117</v>
      </c>
      <c r="B18" s="24" t="n">
        <f aca="false">A18</f>
        <v>43117</v>
      </c>
      <c r="C18" s="0" t="n">
        <f aca="false">WEEKNUM(A18,2)</f>
        <v>3</v>
      </c>
      <c r="D18" s="48"/>
      <c r="E18" s="48"/>
      <c r="F18" s="48"/>
      <c r="G18" s="48"/>
      <c r="H18" s="48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3" t="n">
        <f aca="false">A18+1</f>
        <v>43118</v>
      </c>
      <c r="B19" s="24" t="n">
        <f aca="false">A19</f>
        <v>43118</v>
      </c>
      <c r="C19" s="0" t="n">
        <f aca="false">WEEKNUM(A19,2)</f>
        <v>3</v>
      </c>
      <c r="D19" s="48"/>
      <c r="E19" s="48"/>
      <c r="F19" s="48"/>
      <c r="G19" s="48" t="n">
        <v>0.0625</v>
      </c>
      <c r="H19" s="48" t="n">
        <f aca="false">E19-D19-F19+G19</f>
        <v>0.0625</v>
      </c>
      <c r="I19" s="52" t="s">
        <v>65</v>
      </c>
      <c r="J19" s="52"/>
      <c r="K19" s="52"/>
      <c r="L19" s="53"/>
    </row>
    <row r="20" s="1" customFormat="true" ht="15.65" hidden="false" customHeight="false" outlineLevel="0" collapsed="false">
      <c r="A20" s="45" t="n">
        <f aca="false">A19+1</f>
        <v>43119</v>
      </c>
      <c r="B20" s="27" t="n">
        <f aca="false">A20</f>
        <v>43119</v>
      </c>
      <c r="C20" s="1" t="n">
        <f aca="false">WEEKNUM(A20,2)</f>
        <v>3</v>
      </c>
      <c r="D20" s="48"/>
      <c r="E20" s="48"/>
      <c r="F20" s="48"/>
      <c r="G20" s="48" t="n">
        <v>0.0625</v>
      </c>
      <c r="H20" s="48" t="n">
        <f aca="false">E20-D20-F20+G20</f>
        <v>0.0625</v>
      </c>
      <c r="I20" s="28" t="s">
        <v>66</v>
      </c>
      <c r="J20" s="28"/>
      <c r="K20" s="28"/>
      <c r="L20" s="28"/>
    </row>
    <row r="21" customFormat="false" ht="15.65" hidden="false" customHeight="false" outlineLevel="0" collapsed="false">
      <c r="A21" s="43" t="n">
        <f aca="false">A20+1</f>
        <v>43120</v>
      </c>
      <c r="B21" s="24" t="n">
        <f aca="false">A21</f>
        <v>43120</v>
      </c>
      <c r="C21" s="0" t="n">
        <f aca="false">WEEKNUM(A21,2)</f>
        <v>3</v>
      </c>
      <c r="D21" s="48" t="n">
        <v>0.55</v>
      </c>
      <c r="E21" s="48" t="n">
        <v>0.833333333333333</v>
      </c>
      <c r="F21" s="48" t="n">
        <v>0.0625</v>
      </c>
      <c r="G21" s="48"/>
      <c r="H21" s="48" t="n">
        <f aca="false">E21-D21-F21+G21</f>
        <v>0.220833333333333</v>
      </c>
      <c r="I21" s="25" t="s">
        <v>67</v>
      </c>
    </row>
    <row r="22" customFormat="false" ht="15.65" hidden="false" customHeight="false" outlineLevel="0" collapsed="false">
      <c r="A22" s="43" t="n">
        <f aca="false">A21+1</f>
        <v>43121</v>
      </c>
      <c r="B22" s="24" t="n">
        <f aca="false">A22</f>
        <v>43121</v>
      </c>
      <c r="C22" s="0" t="n">
        <f aca="false">WEEKNUM(A22,2)</f>
        <v>3</v>
      </c>
      <c r="D22" s="48"/>
      <c r="E22" s="48"/>
      <c r="F22" s="48"/>
      <c r="G22" s="48"/>
      <c r="H22" s="48" t="n">
        <f aca="false">E22-D22-F22+G22</f>
        <v>0</v>
      </c>
      <c r="I22" s="25"/>
    </row>
    <row r="23" customFormat="false" ht="15.65" hidden="false" customHeight="false" outlineLevel="0" collapsed="false">
      <c r="A23" s="43" t="n">
        <f aca="false">A22+1</f>
        <v>43122</v>
      </c>
      <c r="B23" s="24" t="n">
        <f aca="false">A23</f>
        <v>43122</v>
      </c>
      <c r="C23" s="0" t="n">
        <f aca="false">WEEKNUM(A23,2)</f>
        <v>4</v>
      </c>
      <c r="D23" s="48"/>
      <c r="E23" s="48"/>
      <c r="F23" s="48"/>
      <c r="G23" s="48"/>
      <c r="H23" s="48" t="n">
        <f aca="false">E23-D23-F23+G23</f>
        <v>0</v>
      </c>
    </row>
    <row r="24" customFormat="false" ht="15.65" hidden="false" customHeight="false" outlineLevel="0" collapsed="false">
      <c r="A24" s="43" t="n">
        <f aca="false">A23+1</f>
        <v>43123</v>
      </c>
      <c r="B24" s="24" t="n">
        <f aca="false">A24</f>
        <v>43123</v>
      </c>
      <c r="C24" s="0" t="n">
        <f aca="false">WEEKNUM(A24,2)</f>
        <v>4</v>
      </c>
      <c r="D24" s="48"/>
      <c r="E24" s="48"/>
      <c r="F24" s="48"/>
      <c r="G24" s="48"/>
      <c r="H24" s="48" t="n">
        <f aca="false">E24-D24-F24+G24</f>
        <v>0</v>
      </c>
    </row>
    <row r="25" customFormat="false" ht="15.65" hidden="false" customHeight="false" outlineLevel="0" collapsed="false">
      <c r="A25" s="43" t="n">
        <f aca="false">A24+1</f>
        <v>43124</v>
      </c>
      <c r="B25" s="24" t="n">
        <f aca="false">A25</f>
        <v>43124</v>
      </c>
      <c r="C25" s="0" t="n">
        <f aca="false">WEEKNUM(A25,2)</f>
        <v>4</v>
      </c>
      <c r="D25" s="48"/>
      <c r="E25" s="48"/>
      <c r="F25" s="48"/>
      <c r="G25" s="48"/>
      <c r="H25" s="48" t="n">
        <f aca="false">E25-D25-F25+G25</f>
        <v>0</v>
      </c>
    </row>
    <row r="26" customFormat="false" ht="15.65" hidden="false" customHeight="false" outlineLevel="0" collapsed="false">
      <c r="A26" s="43" t="n">
        <f aca="false">A25+1</f>
        <v>43125</v>
      </c>
      <c r="B26" s="24" t="n">
        <f aca="false">A26</f>
        <v>43125</v>
      </c>
      <c r="C26" s="0" t="n">
        <f aca="false">WEEKNUM(A26,2)</f>
        <v>4</v>
      </c>
      <c r="D26" s="48"/>
      <c r="E26" s="48"/>
      <c r="F26" s="48"/>
      <c r="G26" s="48"/>
      <c r="H26" s="48" t="n">
        <f aca="false">E26-D26-F26+G26</f>
        <v>0</v>
      </c>
    </row>
    <row r="27" customFormat="false" ht="15.65" hidden="false" customHeight="false" outlineLevel="0" collapsed="false">
      <c r="A27" s="43" t="n">
        <f aca="false">A26+1</f>
        <v>43126</v>
      </c>
      <c r="B27" s="24" t="n">
        <f aca="false">A27</f>
        <v>43126</v>
      </c>
      <c r="C27" s="0" t="n">
        <f aca="false">WEEKNUM(A27,2)</f>
        <v>4</v>
      </c>
      <c r="D27" s="48"/>
      <c r="E27" s="48"/>
      <c r="F27" s="48"/>
      <c r="G27" s="48"/>
      <c r="H27" s="48" t="n">
        <f aca="false">E27-D27-F27+G27</f>
        <v>0</v>
      </c>
    </row>
    <row r="28" customFormat="false" ht="15.65" hidden="false" customHeight="false" outlineLevel="0" collapsed="false">
      <c r="A28" s="43" t="n">
        <f aca="false">A27+1</f>
        <v>43127</v>
      </c>
      <c r="B28" s="24" t="n">
        <f aca="false">A28</f>
        <v>43127</v>
      </c>
      <c r="C28" s="0" t="n">
        <f aca="false">WEEKNUM(A28,2)</f>
        <v>4</v>
      </c>
      <c r="D28" s="48"/>
      <c r="E28" s="48"/>
      <c r="F28" s="48"/>
      <c r="G28" s="48"/>
      <c r="H28" s="48" t="n">
        <f aca="false">E28-D28-F28+G28</f>
        <v>0</v>
      </c>
      <c r="I28" s="25"/>
    </row>
    <row r="29" customFormat="false" ht="15.65" hidden="false" customHeight="false" outlineLevel="0" collapsed="false">
      <c r="A29" s="43" t="n">
        <f aca="false">A28+1</f>
        <v>43128</v>
      </c>
      <c r="B29" s="24" t="n">
        <f aca="false">A29</f>
        <v>43128</v>
      </c>
      <c r="C29" s="0" t="n">
        <f aca="false">WEEKNUM(A29,2)</f>
        <v>4</v>
      </c>
      <c r="D29" s="48"/>
      <c r="E29" s="48"/>
      <c r="F29" s="48"/>
      <c r="G29" s="48"/>
      <c r="H29" s="48" t="n">
        <f aca="false">E29-D29-F29+G29</f>
        <v>0</v>
      </c>
      <c r="I29" s="44"/>
    </row>
    <row r="30" customFormat="false" ht="15.65" hidden="false" customHeight="false" outlineLevel="0" collapsed="false">
      <c r="A30" s="43" t="n">
        <f aca="false">A29+1</f>
        <v>43129</v>
      </c>
      <c r="B30" s="24" t="n">
        <f aca="false">A30</f>
        <v>43129</v>
      </c>
      <c r="C30" s="0" t="n">
        <f aca="false">WEEKNUM(A30,2)</f>
        <v>5</v>
      </c>
      <c r="D30" s="48"/>
      <c r="E30" s="48"/>
      <c r="F30" s="48"/>
      <c r="G30" s="48"/>
      <c r="H30" s="48" t="n">
        <f aca="false">E30-D30-F30+G30</f>
        <v>0</v>
      </c>
    </row>
    <row r="31" customFormat="false" ht="15.65" hidden="false" customHeight="false" outlineLevel="0" collapsed="false">
      <c r="A31" s="43" t="n">
        <f aca="false">A30+1</f>
        <v>43130</v>
      </c>
      <c r="B31" s="24" t="n">
        <f aca="false">A31</f>
        <v>43130</v>
      </c>
      <c r="C31" s="0" t="n">
        <f aca="false">WEEKNUM(A31,2)</f>
        <v>5</v>
      </c>
      <c r="D31" s="48"/>
      <c r="E31" s="48"/>
      <c r="F31" s="48"/>
      <c r="G31" s="48"/>
      <c r="H31" s="48" t="n">
        <f aca="false">E31-D31-F31+G31</f>
        <v>0</v>
      </c>
    </row>
    <row r="32" customFormat="false" ht="15.65" hidden="false" customHeight="false" outlineLevel="0" collapsed="false">
      <c r="A32" s="49" t="n">
        <f aca="false">A31+1</f>
        <v>43131</v>
      </c>
      <c r="B32" s="33" t="n">
        <f aca="false">A32</f>
        <v>43131</v>
      </c>
      <c r="C32" s="34" t="n">
        <f aca="false">WEEKNUM(A32,2)</f>
        <v>5</v>
      </c>
      <c r="D32" s="54"/>
      <c r="E32" s="54"/>
      <c r="F32" s="54"/>
      <c r="G32" s="54"/>
      <c r="H32" s="48" t="n">
        <f aca="false">E32-D32-F32+G32</f>
        <v>0</v>
      </c>
      <c r="I32" s="36"/>
    </row>
    <row r="33" customFormat="false" ht="15" hidden="false" customHeight="false" outlineLevel="0" collapsed="false">
      <c r="A33" s="37" t="s">
        <v>25</v>
      </c>
      <c r="B33" s="37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9" t="s">
        <v>26</v>
      </c>
      <c r="B34" s="39"/>
      <c r="C34" s="40"/>
      <c r="D34" s="40"/>
      <c r="E34" s="40"/>
      <c r="F34" s="40"/>
      <c r="G34" s="40"/>
      <c r="H34" s="41" t="n">
        <f aca="false">SUM(H2:H32)</f>
        <v>1.77013888888889</v>
      </c>
      <c r="I34" s="42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2018-01-20T19:54:52Z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