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esktop\DT_WS1718_02_StarCar\dokumentation\arbeitszeiten\"/>
    </mc:Choice>
  </mc:AlternateContent>
  <bookViews>
    <workbookView xWindow="0" yWindow="0" windowWidth="38400" windowHeight="17610" tabRatio="933" activeTab="3" xr2:uid="{00000000-000D-0000-FFFF-FFFF00000000}"/>
  </bookViews>
  <sheets>
    <sheet name="Zusammenfassung" sheetId="1" r:id="rId1"/>
    <sheet name="Oktober 2017" sheetId="2" r:id="rId2"/>
    <sheet name="November 2017" sheetId="3" r:id="rId3"/>
    <sheet name="Dezember 2017" sheetId="4" r:id="rId4"/>
    <sheet name="Januar 2018" sheetId="5" r:id="rId5"/>
  </sheets>
  <calcPr calcId="171027" iterateDelta="1E-4"/>
</workbook>
</file>

<file path=xl/calcChain.xml><?xml version="1.0" encoding="utf-8"?>
<calcChain xmlns="http://schemas.openxmlformats.org/spreadsheetml/2006/main">
  <c r="G18" i="3" l="1"/>
  <c r="C33" i="5" l="1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G34" i="5" s="1"/>
  <c r="B10" i="1" s="1"/>
  <c r="A3" i="5"/>
  <c r="A4" i="5" s="1"/>
  <c r="A2" i="5"/>
  <c r="C2" i="5" s="1"/>
  <c r="C33" i="4"/>
  <c r="C9" i="1" s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2" i="4"/>
  <c r="A3" i="4" s="1"/>
  <c r="C33" i="3"/>
  <c r="C8" i="1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C2" i="3"/>
  <c r="A2" i="3"/>
  <c r="A3" i="3" s="1"/>
  <c r="C33" i="2"/>
  <c r="C7" i="1" s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4" i="2" s="1"/>
  <c r="B7" i="1" s="1"/>
  <c r="A2" i="2"/>
  <c r="A3" i="2" s="1"/>
  <c r="C10" i="1"/>
  <c r="C12" i="1" l="1"/>
  <c r="G34" i="4"/>
  <c r="B9" i="1" s="1"/>
  <c r="B2" i="3"/>
  <c r="G34" i="3"/>
  <c r="B8" i="1" s="1"/>
  <c r="C4" i="5"/>
  <c r="A5" i="5"/>
  <c r="B4" i="5"/>
  <c r="C3" i="4"/>
  <c r="B3" i="4"/>
  <c r="A4" i="4"/>
  <c r="A4" i="3"/>
  <c r="C3" i="3"/>
  <c r="B3" i="3"/>
  <c r="B3" i="2"/>
  <c r="A4" i="2"/>
  <c r="C3" i="2"/>
  <c r="B2" i="4"/>
  <c r="B3" i="5"/>
  <c r="C3" i="5"/>
  <c r="B2" i="2"/>
  <c r="C2" i="4"/>
  <c r="C2" i="2"/>
  <c r="B2" i="5"/>
  <c r="B12" i="1" l="1"/>
  <c r="C14" i="1" s="1"/>
  <c r="B4" i="3"/>
  <c r="A5" i="3"/>
  <c r="C4" i="3"/>
  <c r="A5" i="4"/>
  <c r="C4" i="4"/>
  <c r="B4" i="4"/>
  <c r="A5" i="2"/>
  <c r="C4" i="2"/>
  <c r="B4" i="2"/>
  <c r="A6" i="5"/>
  <c r="C5" i="5"/>
  <c r="B5" i="5"/>
  <c r="B5" i="2" l="1"/>
  <c r="C5" i="2"/>
  <c r="A6" i="2"/>
  <c r="C5" i="4"/>
  <c r="B5" i="4"/>
  <c r="A6" i="4"/>
  <c r="A6" i="3"/>
  <c r="C5" i="3"/>
  <c r="B5" i="3"/>
  <c r="A7" i="5"/>
  <c r="C6" i="5"/>
  <c r="B6" i="5"/>
  <c r="A7" i="4" l="1"/>
  <c r="C6" i="4"/>
  <c r="B6" i="4"/>
  <c r="A7" i="2"/>
  <c r="C6" i="2"/>
  <c r="A7" i="3"/>
  <c r="C6" i="3"/>
  <c r="B6" i="3"/>
  <c r="A8" i="5"/>
  <c r="C7" i="5"/>
  <c r="B7" i="5"/>
  <c r="C7" i="4" l="1"/>
  <c r="A8" i="4"/>
  <c r="B7" i="4"/>
  <c r="A8" i="3"/>
  <c r="C7" i="3"/>
  <c r="B7" i="3"/>
  <c r="C8" i="5"/>
  <c r="B8" i="5"/>
  <c r="A9" i="5"/>
  <c r="C7" i="2"/>
  <c r="B7" i="2"/>
  <c r="A8" i="2"/>
  <c r="A10" i="5" l="1"/>
  <c r="C9" i="5"/>
  <c r="B9" i="5"/>
  <c r="B8" i="3"/>
  <c r="A9" i="3"/>
  <c r="C8" i="3"/>
  <c r="A9" i="2"/>
  <c r="B8" i="2"/>
  <c r="C8" i="2"/>
  <c r="A9" i="4"/>
  <c r="C8" i="4"/>
  <c r="B8" i="4"/>
  <c r="C9" i="2" l="1"/>
  <c r="B9" i="2"/>
  <c r="A10" i="2"/>
  <c r="C10" i="5"/>
  <c r="B10" i="5"/>
  <c r="A11" i="5"/>
  <c r="A10" i="3"/>
  <c r="C9" i="3"/>
  <c r="B9" i="3"/>
  <c r="C9" i="4"/>
  <c r="B9" i="4"/>
  <c r="A10" i="4"/>
  <c r="B10" i="3" l="1"/>
  <c r="A11" i="3"/>
  <c r="C10" i="3"/>
  <c r="A11" i="2"/>
  <c r="B10" i="2"/>
  <c r="C10" i="2"/>
  <c r="A12" i="5"/>
  <c r="C11" i="5"/>
  <c r="B11" i="5"/>
  <c r="A11" i="4"/>
  <c r="C10" i="4"/>
  <c r="B10" i="4"/>
  <c r="C12" i="5" l="1"/>
  <c r="B12" i="5"/>
  <c r="A13" i="5"/>
  <c r="C11" i="2"/>
  <c r="B11" i="2"/>
  <c r="A12" i="2"/>
  <c r="A12" i="4"/>
  <c r="C11" i="4"/>
  <c r="B11" i="4"/>
  <c r="A12" i="3"/>
  <c r="C11" i="3"/>
  <c r="B11" i="3"/>
  <c r="A13" i="4" l="1"/>
  <c r="C12" i="4"/>
  <c r="B12" i="4"/>
  <c r="A13" i="2"/>
  <c r="C12" i="2"/>
  <c r="B12" i="2"/>
  <c r="A14" i="5"/>
  <c r="C13" i="5"/>
  <c r="B13" i="5"/>
  <c r="B12" i="3"/>
  <c r="A13" i="3"/>
  <c r="C12" i="3"/>
  <c r="A15" i="5" l="1"/>
  <c r="C14" i="5"/>
  <c r="B14" i="5"/>
  <c r="C13" i="4"/>
  <c r="B13" i="4"/>
  <c r="A14" i="4"/>
  <c r="C13" i="2"/>
  <c r="A14" i="2"/>
  <c r="B13" i="2"/>
  <c r="A14" i="3"/>
  <c r="C13" i="3"/>
  <c r="B13" i="3"/>
  <c r="A15" i="3" l="1"/>
  <c r="B14" i="3"/>
  <c r="C14" i="3"/>
  <c r="B15" i="5"/>
  <c r="A16" i="5"/>
  <c r="C15" i="5"/>
  <c r="A15" i="2"/>
  <c r="B14" i="2"/>
  <c r="C14" i="2"/>
  <c r="A15" i="4"/>
  <c r="C14" i="4"/>
  <c r="B14" i="4"/>
  <c r="A16" i="3" l="1"/>
  <c r="C15" i="3"/>
  <c r="B15" i="3"/>
  <c r="C15" i="2"/>
  <c r="B15" i="2"/>
  <c r="A16" i="2"/>
  <c r="A17" i="5"/>
  <c r="C16" i="5"/>
  <c r="B16" i="5"/>
  <c r="C15" i="4"/>
  <c r="B15" i="4"/>
  <c r="A16" i="4"/>
  <c r="B17" i="5" l="1"/>
  <c r="A18" i="5"/>
  <c r="C17" i="5"/>
  <c r="B16" i="3"/>
  <c r="A17" i="3"/>
  <c r="C16" i="3"/>
  <c r="A17" i="2"/>
  <c r="B16" i="2"/>
  <c r="C16" i="2"/>
  <c r="C16" i="4"/>
  <c r="A17" i="4"/>
  <c r="B16" i="4"/>
  <c r="C17" i="2" l="1"/>
  <c r="B17" i="2"/>
  <c r="A18" i="2"/>
  <c r="A18" i="3"/>
  <c r="C17" i="3"/>
  <c r="B17" i="3"/>
  <c r="A19" i="5"/>
  <c r="C18" i="5"/>
  <c r="B18" i="5"/>
  <c r="A18" i="4"/>
  <c r="C17" i="4"/>
  <c r="B17" i="4"/>
  <c r="B19" i="5" l="1"/>
  <c r="A20" i="5"/>
  <c r="C19" i="5"/>
  <c r="B18" i="4"/>
  <c r="A19" i="4"/>
  <c r="C18" i="4"/>
  <c r="A19" i="3"/>
  <c r="B18" i="3"/>
  <c r="C18" i="3"/>
  <c r="B18" i="2"/>
  <c r="A19" i="2"/>
  <c r="C18" i="2"/>
  <c r="A20" i="3" l="1"/>
  <c r="C19" i="3"/>
  <c r="B19" i="3"/>
  <c r="A20" i="4"/>
  <c r="C19" i="4"/>
  <c r="B19" i="4"/>
  <c r="A21" i="5"/>
  <c r="C20" i="5"/>
  <c r="B20" i="5"/>
  <c r="C19" i="2"/>
  <c r="B19" i="2"/>
  <c r="A20" i="2"/>
  <c r="B20" i="3" l="1"/>
  <c r="C20" i="3"/>
  <c r="A21" i="3"/>
  <c r="B21" i="5"/>
  <c r="A22" i="5"/>
  <c r="C21" i="5"/>
  <c r="A21" i="2"/>
  <c r="C20" i="2"/>
  <c r="B20" i="2"/>
  <c r="A21" i="4"/>
  <c r="B20" i="4"/>
  <c r="C20" i="4"/>
  <c r="A22" i="4" l="1"/>
  <c r="C21" i="4"/>
  <c r="B21" i="4"/>
  <c r="C21" i="2"/>
  <c r="B21" i="2"/>
  <c r="A22" i="2"/>
  <c r="A23" i="5"/>
  <c r="C22" i="5"/>
  <c r="B22" i="5"/>
  <c r="A22" i="3"/>
  <c r="C21" i="3"/>
  <c r="B21" i="3"/>
  <c r="B22" i="3" l="1"/>
  <c r="A23" i="3"/>
  <c r="C22" i="3"/>
  <c r="B23" i="5"/>
  <c r="C23" i="5"/>
  <c r="A24" i="5"/>
  <c r="B22" i="4"/>
  <c r="A23" i="4"/>
  <c r="C22" i="4"/>
  <c r="A23" i="2"/>
  <c r="B22" i="2"/>
  <c r="C22" i="2"/>
  <c r="A24" i="4" l="1"/>
  <c r="C23" i="4"/>
  <c r="B23" i="4"/>
  <c r="C23" i="2"/>
  <c r="B23" i="2"/>
  <c r="A24" i="2"/>
  <c r="A24" i="3"/>
  <c r="C23" i="3"/>
  <c r="B23" i="3"/>
  <c r="A25" i="5"/>
  <c r="C24" i="5"/>
  <c r="B24" i="5"/>
  <c r="B25" i="5" l="1"/>
  <c r="C25" i="5"/>
  <c r="A26" i="5"/>
  <c r="B24" i="3"/>
  <c r="C24" i="3"/>
  <c r="A25" i="3"/>
  <c r="B24" i="4"/>
  <c r="A25" i="4"/>
  <c r="C24" i="4"/>
  <c r="A25" i="2"/>
  <c r="B24" i="2"/>
  <c r="C24" i="2"/>
  <c r="A26" i="4" l="1"/>
  <c r="C25" i="4"/>
  <c r="B25" i="4"/>
  <c r="C25" i="2"/>
  <c r="B25" i="2"/>
  <c r="A26" i="2"/>
  <c r="A26" i="3"/>
  <c r="C25" i="3"/>
  <c r="B25" i="3"/>
  <c r="A27" i="5"/>
  <c r="C26" i="5"/>
  <c r="B26" i="5"/>
  <c r="B26" i="4" l="1"/>
  <c r="A27" i="4"/>
  <c r="C26" i="4"/>
  <c r="B26" i="3"/>
  <c r="A27" i="3"/>
  <c r="C26" i="3"/>
  <c r="A27" i="2"/>
  <c r="B26" i="2"/>
  <c r="C26" i="2"/>
  <c r="B27" i="5"/>
  <c r="C27" i="5"/>
  <c r="A28" i="5"/>
  <c r="A28" i="4" l="1"/>
  <c r="C27" i="4"/>
  <c r="B27" i="4"/>
  <c r="C27" i="2"/>
  <c r="B27" i="2"/>
  <c r="A28" i="2"/>
  <c r="A28" i="3"/>
  <c r="C27" i="3"/>
  <c r="B27" i="3"/>
  <c r="A29" i="5"/>
  <c r="C28" i="5"/>
  <c r="B28" i="5"/>
  <c r="B28" i="3" l="1"/>
  <c r="C28" i="3"/>
  <c r="A29" i="3"/>
  <c r="B29" i="5"/>
  <c r="C29" i="5"/>
  <c r="A30" i="5"/>
  <c r="B28" i="4"/>
  <c r="A29" i="4"/>
  <c r="C28" i="4"/>
  <c r="A29" i="2"/>
  <c r="C28" i="2"/>
  <c r="B28" i="2"/>
  <c r="A30" i="4" l="1"/>
  <c r="C29" i="4"/>
  <c r="B29" i="4"/>
  <c r="A31" i="5"/>
  <c r="C30" i="5"/>
  <c r="B30" i="5"/>
  <c r="A30" i="3"/>
  <c r="C29" i="3"/>
  <c r="B29" i="3"/>
  <c r="C29" i="2"/>
  <c r="B29" i="2"/>
  <c r="A30" i="2"/>
  <c r="B31" i="5" l="1"/>
  <c r="C31" i="5"/>
  <c r="A32" i="5"/>
  <c r="B30" i="3"/>
  <c r="A31" i="3"/>
  <c r="C30" i="3"/>
  <c r="A31" i="2"/>
  <c r="B30" i="2"/>
  <c r="C30" i="2"/>
  <c r="B30" i="4"/>
  <c r="A31" i="4"/>
  <c r="C30" i="4"/>
  <c r="C31" i="2" l="1"/>
  <c r="B31" i="2"/>
  <c r="A32" i="2"/>
  <c r="C31" i="3"/>
  <c r="B31" i="3"/>
  <c r="A32" i="4"/>
  <c r="C31" i="4"/>
  <c r="B31" i="4"/>
  <c r="C32" i="5"/>
  <c r="B32" i="5"/>
  <c r="B32" i="4" l="1"/>
  <c r="C32" i="4"/>
  <c r="B32" i="2"/>
  <c r="C32" i="2"/>
</calcChain>
</file>

<file path=xl/sharedStrings.xml><?xml version="1.0" encoding="utf-8"?>
<sst xmlns="http://schemas.openxmlformats.org/spreadsheetml/2006/main" count="81" uniqueCount="35">
  <si>
    <t>Arbeitszeit je Woche:</t>
  </si>
  <si>
    <t>Mitarbeiter:</t>
  </si>
  <si>
    <t>Florian Boemmel</t>
  </si>
  <si>
    <t>Monat</t>
  </si>
  <si>
    <t>Arbeitsstunden</t>
  </si>
  <si>
    <t>Sollzeit</t>
  </si>
  <si>
    <t>Summe</t>
  </si>
  <si>
    <t>Datum</t>
  </si>
  <si>
    <t>Tag</t>
  </si>
  <si>
    <t>KW</t>
  </si>
  <si>
    <t>Beginn</t>
  </si>
  <si>
    <t>Ende</t>
  </si>
  <si>
    <t>Pause</t>
  </si>
  <si>
    <t>Arbeitszeit</t>
  </si>
  <si>
    <t>Tätigkeit</t>
  </si>
  <si>
    <t>Donnerstag</t>
  </si>
  <si>
    <t>Rahmenfindung des Projektes und Aufsetzen der Projektumgebung (GitHub, Doodle, Arbeitszeit Tabelle)</t>
  </si>
  <si>
    <t>Festlegung der Projekte</t>
  </si>
  <si>
    <t>Projektbeschreibung / Terminplan</t>
  </si>
  <si>
    <t>Recherche Serielle Kommunikation PI/Arduino</t>
  </si>
  <si>
    <t>Sollstunden:</t>
  </si>
  <si>
    <t>Iststunden:</t>
  </si>
  <si>
    <t>Erste Implementierung Serielle Kommunikation PI/Arduino</t>
  </si>
  <si>
    <t>Treffen mit Robert für Anforderungen der Kommunikation</t>
  </si>
  <si>
    <t>Weiterentwicklung Serielle Kommunikation</t>
  </si>
  <si>
    <t>Erste Ergebnisvorstellung</t>
  </si>
  <si>
    <t>Präsentation bzw. Vorträge</t>
  </si>
  <si>
    <t>Vorführung der Ergebnisse</t>
  </si>
  <si>
    <t>Teamtreffen</t>
  </si>
  <si>
    <t xml:space="preserve">Cross-Compile QT </t>
  </si>
  <si>
    <t>Erstellung GUI</t>
  </si>
  <si>
    <t>Weiterentwicklung GUI</t>
  </si>
  <si>
    <t>Verbleibend</t>
  </si>
  <si>
    <t>Treffen mit Robert - Test Protokoll</t>
  </si>
  <si>
    <t>Treffen mit Team &amp; Weiterentwicklung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</si>
</sst>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dd/mm/yy;@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7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/>
    <xf numFmtId="0" fontId="0" fillId="0" borderId="0" xfId="0" applyFont="1" applyAlignment="1">
      <alignment horizontal="right"/>
    </xf>
    <xf numFmtId="0" fontId="1" fillId="0" borderId="1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2" borderId="0" xfId="0" applyFill="1"/>
    <xf numFmtId="2" fontId="0" fillId="2" borderId="0" xfId="0" applyNumberFormat="1" applyFill="1"/>
    <xf numFmtId="164" fontId="1" fillId="0" borderId="0" xfId="0" applyNumberFormat="1" applyFont="1"/>
    <xf numFmtId="0" fontId="1" fillId="0" borderId="0" xfId="0" applyFont="1"/>
    <xf numFmtId="166" fontId="0" fillId="0" borderId="1" xfId="0" applyNumberFormat="1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2" xfId="0" applyFont="1" applyBorder="1"/>
    <xf numFmtId="0" fontId="0" fillId="2" borderId="0" xfId="0" applyFont="1" applyFill="1" applyBorder="1"/>
  </cellXfs>
  <cellStyles count="1">
    <cellStyle name="Standard" xfId="0" builtinId="0"/>
  </cellStyles>
  <dxfs count="44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F6" sqref="F6"/>
    </sheetView>
  </sheetViews>
  <sheetFormatPr baseColWidth="10" defaultColWidth="9" defaultRowHeight="15.75" x14ac:dyDescent="0.25"/>
  <cols>
    <col min="1" max="1" width="18.875"/>
    <col min="2" max="2" width="16.125"/>
    <col min="3" max="3" width="6.875"/>
    <col min="4" max="1025" width="10.5"/>
  </cols>
  <sheetData>
    <row r="1" spans="1:4" x14ac:dyDescent="0.25">
      <c r="A1" s="1" t="s">
        <v>0</v>
      </c>
      <c r="B1" s="2">
        <v>9</v>
      </c>
    </row>
    <row r="2" spans="1:4" x14ac:dyDescent="0.25">
      <c r="A2" s="1" t="s">
        <v>1</v>
      </c>
      <c r="B2" s="45" t="s">
        <v>2</v>
      </c>
      <c r="C2" s="45"/>
      <c r="D2" s="45"/>
    </row>
    <row r="3" spans="1:4" x14ac:dyDescent="0.25">
      <c r="A3" s="1"/>
      <c r="B3" s="3"/>
    </row>
    <row r="4" spans="1:4" x14ac:dyDescent="0.25">
      <c r="A4" s="1"/>
      <c r="B4" s="3"/>
    </row>
    <row r="6" spans="1:4" x14ac:dyDescent="0.25">
      <c r="A6" s="4" t="s">
        <v>3</v>
      </c>
      <c r="B6" s="5" t="s">
        <v>4</v>
      </c>
      <c r="C6" s="5" t="s">
        <v>5</v>
      </c>
    </row>
    <row r="7" spans="1:4" x14ac:dyDescent="0.25">
      <c r="A7" s="6">
        <v>43009</v>
      </c>
      <c r="B7" s="7">
        <f>'Oktober 2017'!G34</f>
        <v>13.766666666666625</v>
      </c>
      <c r="C7">
        <f>'Oktober 2017'!C33</f>
        <v>27</v>
      </c>
    </row>
    <row r="8" spans="1:4" x14ac:dyDescent="0.25">
      <c r="A8" s="6">
        <v>43040</v>
      </c>
      <c r="B8" s="7">
        <f>'November 2017'!G34</f>
        <v>69.649999999999977</v>
      </c>
      <c r="C8">
        <f>'November 2017'!C33</f>
        <v>45</v>
      </c>
    </row>
    <row r="9" spans="1:4" x14ac:dyDescent="0.25">
      <c r="A9" s="6">
        <v>43070</v>
      </c>
      <c r="B9" s="7">
        <f>'Dezember 2017'!G34</f>
        <v>52.733333333333334</v>
      </c>
      <c r="C9">
        <f>'Dezember 2017'!C33</f>
        <v>36</v>
      </c>
    </row>
    <row r="10" spans="1:4" x14ac:dyDescent="0.25">
      <c r="A10" s="6">
        <v>43101</v>
      </c>
      <c r="B10" s="7">
        <f>'Januar 2018'!G34</f>
        <v>0</v>
      </c>
      <c r="C10" s="8">
        <f>'Januar 2018'!C33</f>
        <v>45</v>
      </c>
    </row>
    <row r="11" spans="1:4" x14ac:dyDescent="0.25">
      <c r="A11" s="6"/>
      <c r="B11" s="7"/>
      <c r="C11" s="8"/>
    </row>
    <row r="12" spans="1:4" x14ac:dyDescent="0.25">
      <c r="A12" s="9" t="s">
        <v>6</v>
      </c>
      <c r="B12" s="7">
        <f>SUM(B7:B9)</f>
        <v>136.14999999999992</v>
      </c>
      <c r="C12">
        <f>SUM(C7:C10)</f>
        <v>153</v>
      </c>
    </row>
    <row r="14" spans="1:4" x14ac:dyDescent="0.25">
      <c r="B14" t="s">
        <v>32</v>
      </c>
      <c r="C14" s="28">
        <f>C12-B12</f>
        <v>16.85000000000008</v>
      </c>
    </row>
  </sheetData>
  <mergeCells count="1">
    <mergeCell ref="B2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J31" sqref="J3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5" width="6.625"/>
    <col min="6" max="6" width="5.875"/>
    <col min="7" max="7" width="10.125"/>
    <col min="8" max="1025" width="10.5"/>
  </cols>
  <sheetData>
    <row r="1" spans="1:12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12" x14ac:dyDescent="0.25">
      <c r="A2" s="11">
        <f>DATE(2017,10,1)</f>
        <v>43009</v>
      </c>
      <c r="B2" s="12">
        <f>A2</f>
        <v>43009</v>
      </c>
      <c r="C2" s="13">
        <f t="shared" ref="C2:C32" si="0">WEEKNUM(A2,2)</f>
        <v>40</v>
      </c>
      <c r="D2" s="14"/>
      <c r="E2" s="14"/>
      <c r="F2" s="14"/>
      <c r="G2" s="15">
        <f t="shared" ref="G2:G32" si="1">(E2-D2-F2)*24</f>
        <v>0</v>
      </c>
      <c r="H2" s="15"/>
    </row>
    <row r="3" spans="1:12" x14ac:dyDescent="0.25">
      <c r="A3" s="11">
        <f t="shared" ref="A3:A32" si="2">A2+1</f>
        <v>43010</v>
      </c>
      <c r="B3" s="12">
        <f>A3</f>
        <v>43010</v>
      </c>
      <c r="C3" s="13">
        <f t="shared" si="0"/>
        <v>41</v>
      </c>
      <c r="D3" s="14"/>
      <c r="E3" s="14"/>
      <c r="F3" s="14"/>
      <c r="G3" s="15">
        <f t="shared" si="1"/>
        <v>0</v>
      </c>
    </row>
    <row r="4" spans="1:12" x14ac:dyDescent="0.25">
      <c r="A4" s="11">
        <f t="shared" si="2"/>
        <v>43011</v>
      </c>
      <c r="B4" s="12">
        <f>A4</f>
        <v>43011</v>
      </c>
      <c r="C4" s="13">
        <f t="shared" si="0"/>
        <v>41</v>
      </c>
      <c r="D4" s="14"/>
      <c r="E4" s="14"/>
      <c r="F4" s="14"/>
      <c r="G4" s="15">
        <f t="shared" si="1"/>
        <v>0</v>
      </c>
    </row>
    <row r="5" spans="1:12" x14ac:dyDescent="0.25">
      <c r="A5" s="11">
        <f t="shared" si="2"/>
        <v>43012</v>
      </c>
      <c r="B5" s="12">
        <f>A5</f>
        <v>43012</v>
      </c>
      <c r="C5" s="13">
        <f t="shared" si="0"/>
        <v>41</v>
      </c>
      <c r="D5" s="14"/>
      <c r="E5" s="14"/>
      <c r="F5" s="14"/>
      <c r="G5" s="15">
        <f t="shared" si="1"/>
        <v>0</v>
      </c>
    </row>
    <row r="6" spans="1:12" x14ac:dyDescent="0.25">
      <c r="A6" s="11">
        <f t="shared" si="2"/>
        <v>43013</v>
      </c>
      <c r="B6" s="16" t="s">
        <v>15</v>
      </c>
      <c r="C6" s="13">
        <f t="shared" si="0"/>
        <v>41</v>
      </c>
      <c r="D6" s="14"/>
      <c r="E6" s="14"/>
      <c r="F6" s="14"/>
      <c r="G6" s="15">
        <f t="shared" si="1"/>
        <v>0</v>
      </c>
    </row>
    <row r="7" spans="1:12" s="22" customFormat="1" x14ac:dyDescent="0.25">
      <c r="A7" s="17">
        <f t="shared" si="2"/>
        <v>43014</v>
      </c>
      <c r="B7" s="18">
        <f t="shared" ref="B7:B32" si="3">A7</f>
        <v>43014</v>
      </c>
      <c r="C7" s="19">
        <f t="shared" si="0"/>
        <v>41</v>
      </c>
      <c r="D7" s="20">
        <v>0.51041666666666696</v>
      </c>
      <c r="E7" s="20">
        <v>0.57291666666666696</v>
      </c>
      <c r="F7" s="20">
        <v>0</v>
      </c>
      <c r="G7" s="21">
        <f t="shared" si="1"/>
        <v>1.5</v>
      </c>
      <c r="I7" s="22" t="s">
        <v>16</v>
      </c>
    </row>
    <row r="8" spans="1:12" x14ac:dyDescent="0.25">
      <c r="A8" s="3">
        <f t="shared" si="2"/>
        <v>43015</v>
      </c>
      <c r="B8" s="23">
        <f t="shared" si="3"/>
        <v>43015</v>
      </c>
      <c r="C8" s="8">
        <f t="shared" si="0"/>
        <v>41</v>
      </c>
      <c r="D8" s="24"/>
      <c r="E8" s="24"/>
      <c r="F8" s="24"/>
      <c r="G8" s="7">
        <f t="shared" si="1"/>
        <v>0</v>
      </c>
      <c r="H8" s="7"/>
    </row>
    <row r="9" spans="1:12" x14ac:dyDescent="0.25">
      <c r="A9" s="3">
        <f t="shared" si="2"/>
        <v>43016</v>
      </c>
      <c r="B9" s="23">
        <f t="shared" si="3"/>
        <v>43016</v>
      </c>
      <c r="C9" s="8">
        <f t="shared" si="0"/>
        <v>41</v>
      </c>
      <c r="D9" s="24"/>
      <c r="E9" s="24"/>
      <c r="F9" s="24"/>
      <c r="G9" s="7">
        <f t="shared" si="1"/>
        <v>0</v>
      </c>
      <c r="H9" s="7"/>
    </row>
    <row r="10" spans="1:12" x14ac:dyDescent="0.25">
      <c r="A10" s="3">
        <f t="shared" si="2"/>
        <v>43017</v>
      </c>
      <c r="B10" s="23">
        <f t="shared" si="3"/>
        <v>43017</v>
      </c>
      <c r="C10" s="8">
        <f t="shared" si="0"/>
        <v>42</v>
      </c>
      <c r="D10" s="24"/>
      <c r="E10" s="24"/>
      <c r="F10" s="24"/>
      <c r="G10" s="7">
        <f t="shared" si="1"/>
        <v>0</v>
      </c>
    </row>
    <row r="11" spans="1:12" x14ac:dyDescent="0.25">
      <c r="A11" s="3">
        <f t="shared" si="2"/>
        <v>43018</v>
      </c>
      <c r="B11" s="25">
        <f t="shared" si="3"/>
        <v>43018</v>
      </c>
      <c r="C11" s="26">
        <f t="shared" si="0"/>
        <v>42</v>
      </c>
      <c r="D11" s="27"/>
      <c r="E11" s="27"/>
      <c r="F11" s="27"/>
      <c r="G11" s="28">
        <f t="shared" si="1"/>
        <v>0</v>
      </c>
    </row>
    <row r="12" spans="1:12" x14ac:dyDescent="0.25">
      <c r="A12" s="3">
        <f t="shared" si="2"/>
        <v>43019</v>
      </c>
      <c r="B12" s="25">
        <f t="shared" si="3"/>
        <v>43019</v>
      </c>
      <c r="C12" s="26">
        <f t="shared" si="0"/>
        <v>42</v>
      </c>
      <c r="D12" s="27"/>
      <c r="E12" s="27"/>
      <c r="F12" s="27"/>
      <c r="G12" s="28">
        <f t="shared" si="1"/>
        <v>0</v>
      </c>
    </row>
    <row r="13" spans="1:12" x14ac:dyDescent="0.25">
      <c r="A13" s="3">
        <f t="shared" si="2"/>
        <v>43020</v>
      </c>
      <c r="B13" s="23">
        <f t="shared" si="3"/>
        <v>43020</v>
      </c>
      <c r="C13" s="8">
        <f t="shared" si="0"/>
        <v>42</v>
      </c>
      <c r="D13" s="24"/>
      <c r="E13" s="24"/>
      <c r="F13" s="24"/>
      <c r="G13" s="7">
        <f t="shared" si="1"/>
        <v>0</v>
      </c>
    </row>
    <row r="14" spans="1:12" s="1" customFormat="1" x14ac:dyDescent="0.25">
      <c r="A14" s="29">
        <f t="shared" si="2"/>
        <v>43021</v>
      </c>
      <c r="B14" s="30">
        <f t="shared" si="3"/>
        <v>43021</v>
      </c>
      <c r="C14" s="31">
        <f t="shared" si="0"/>
        <v>42</v>
      </c>
      <c r="D14" s="24">
        <v>0.41666666666666702</v>
      </c>
      <c r="E14" s="24">
        <v>0.55208333333333304</v>
      </c>
      <c r="F14" s="24">
        <v>1.0416666666666701E-2</v>
      </c>
      <c r="G14" s="7">
        <f t="shared" si="1"/>
        <v>2.9999999999999836</v>
      </c>
      <c r="I14" s="46" t="s">
        <v>17</v>
      </c>
      <c r="J14" s="46"/>
      <c r="K14" s="46"/>
      <c r="L14" s="46"/>
    </row>
    <row r="15" spans="1:12" x14ac:dyDescent="0.25">
      <c r="A15" s="3">
        <f t="shared" si="2"/>
        <v>43022</v>
      </c>
      <c r="B15" s="23">
        <f t="shared" si="3"/>
        <v>43022</v>
      </c>
      <c r="C15" s="8">
        <f t="shared" si="0"/>
        <v>42</v>
      </c>
      <c r="D15" s="24"/>
      <c r="E15" s="24"/>
      <c r="F15" s="24"/>
      <c r="G15" s="7">
        <f t="shared" si="1"/>
        <v>0</v>
      </c>
      <c r="H15" s="7"/>
    </row>
    <row r="16" spans="1:12" x14ac:dyDescent="0.25">
      <c r="A16" s="3">
        <f t="shared" si="2"/>
        <v>43023</v>
      </c>
      <c r="B16" s="23">
        <f t="shared" si="3"/>
        <v>43023</v>
      </c>
      <c r="C16" s="8">
        <f t="shared" si="0"/>
        <v>42</v>
      </c>
      <c r="D16" s="24"/>
      <c r="E16" s="24"/>
      <c r="F16" s="24"/>
      <c r="G16" s="7">
        <f t="shared" si="1"/>
        <v>0</v>
      </c>
      <c r="H16" s="7"/>
    </row>
    <row r="17" spans="1:12" x14ac:dyDescent="0.25">
      <c r="A17" s="3">
        <f t="shared" si="2"/>
        <v>43024</v>
      </c>
      <c r="B17" s="23">
        <f t="shared" si="3"/>
        <v>43024</v>
      </c>
      <c r="C17" s="8">
        <f t="shared" si="0"/>
        <v>43</v>
      </c>
      <c r="D17" s="24"/>
      <c r="E17" s="24"/>
      <c r="F17" s="24"/>
      <c r="G17" s="7">
        <f t="shared" si="1"/>
        <v>0</v>
      </c>
      <c r="H17" s="7"/>
    </row>
    <row r="18" spans="1:12" x14ac:dyDescent="0.25">
      <c r="A18" s="3">
        <f t="shared" si="2"/>
        <v>43025</v>
      </c>
      <c r="B18" s="25">
        <f t="shared" si="3"/>
        <v>43025</v>
      </c>
      <c r="C18" s="26">
        <f t="shared" si="0"/>
        <v>43</v>
      </c>
      <c r="D18" s="27"/>
      <c r="E18" s="27"/>
      <c r="F18" s="27"/>
      <c r="G18" s="28">
        <f t="shared" si="1"/>
        <v>0</v>
      </c>
    </row>
    <row r="19" spans="1:12" x14ac:dyDescent="0.25">
      <c r="A19" s="3">
        <f t="shared" si="2"/>
        <v>43026</v>
      </c>
      <c r="B19" s="25">
        <f t="shared" si="3"/>
        <v>43026</v>
      </c>
      <c r="C19" s="26">
        <f t="shared" si="0"/>
        <v>43</v>
      </c>
      <c r="D19" s="27"/>
      <c r="E19" s="27"/>
      <c r="F19" s="27"/>
      <c r="G19" s="28">
        <f t="shared" si="1"/>
        <v>0</v>
      </c>
    </row>
    <row r="20" spans="1:12" x14ac:dyDescent="0.25">
      <c r="A20" s="3">
        <f t="shared" si="2"/>
        <v>43027</v>
      </c>
      <c r="B20" s="23">
        <f t="shared" si="3"/>
        <v>43027</v>
      </c>
      <c r="C20" s="8">
        <f t="shared" si="0"/>
        <v>43</v>
      </c>
      <c r="D20" s="24"/>
      <c r="E20" s="24"/>
      <c r="F20" s="24"/>
      <c r="G20" s="7">
        <f t="shared" si="1"/>
        <v>0</v>
      </c>
    </row>
    <row r="21" spans="1:12" s="1" customFormat="1" x14ac:dyDescent="0.25">
      <c r="A21" s="29">
        <f t="shared" si="2"/>
        <v>43028</v>
      </c>
      <c r="B21" s="30">
        <f t="shared" si="3"/>
        <v>43028</v>
      </c>
      <c r="C21" s="31">
        <f t="shared" si="0"/>
        <v>43</v>
      </c>
      <c r="D21" s="24">
        <v>0.41666666666666702</v>
      </c>
      <c r="E21" s="24">
        <v>0.55208333333333304</v>
      </c>
      <c r="F21" s="24"/>
      <c r="G21" s="7">
        <f t="shared" si="1"/>
        <v>3.2499999999999845</v>
      </c>
      <c r="I21" s="47" t="s">
        <v>18</v>
      </c>
      <c r="J21" s="47"/>
      <c r="K21" s="47"/>
      <c r="L21" s="47"/>
    </row>
    <row r="22" spans="1:12" x14ac:dyDescent="0.25">
      <c r="A22" s="3">
        <f t="shared" si="2"/>
        <v>43029</v>
      </c>
      <c r="B22" s="23">
        <f t="shared" si="3"/>
        <v>43029</v>
      </c>
      <c r="C22" s="8">
        <f t="shared" si="0"/>
        <v>43</v>
      </c>
      <c r="D22" s="24"/>
      <c r="E22" s="24"/>
      <c r="F22" s="24"/>
      <c r="G22" s="7">
        <f t="shared" si="1"/>
        <v>0</v>
      </c>
      <c r="H22" s="7"/>
    </row>
    <row r="23" spans="1:12" x14ac:dyDescent="0.25">
      <c r="A23" s="3">
        <f t="shared" si="2"/>
        <v>43030</v>
      </c>
      <c r="B23" s="23">
        <f t="shared" si="3"/>
        <v>43030</v>
      </c>
      <c r="C23" s="8">
        <f t="shared" si="0"/>
        <v>43</v>
      </c>
      <c r="D23" s="24"/>
      <c r="E23" s="24"/>
      <c r="F23" s="24"/>
      <c r="G23" s="7">
        <f t="shared" si="1"/>
        <v>0</v>
      </c>
      <c r="H23" s="7"/>
    </row>
    <row r="24" spans="1:12" x14ac:dyDescent="0.25">
      <c r="A24" s="3">
        <f t="shared" si="2"/>
        <v>43031</v>
      </c>
      <c r="B24" s="23">
        <f t="shared" si="3"/>
        <v>43031</v>
      </c>
      <c r="C24" s="8">
        <f t="shared" si="0"/>
        <v>44</v>
      </c>
      <c r="D24" s="24"/>
      <c r="E24" s="24"/>
      <c r="F24" s="24"/>
      <c r="G24" s="7">
        <f t="shared" si="1"/>
        <v>0</v>
      </c>
    </row>
    <row r="25" spans="1:12" x14ac:dyDescent="0.25">
      <c r="A25" s="3">
        <f t="shared" si="2"/>
        <v>43032</v>
      </c>
      <c r="B25" s="25">
        <f t="shared" si="3"/>
        <v>43032</v>
      </c>
      <c r="C25" s="26">
        <f t="shared" si="0"/>
        <v>44</v>
      </c>
      <c r="D25" s="27"/>
      <c r="E25" s="27"/>
      <c r="F25" s="27"/>
      <c r="G25" s="28">
        <f t="shared" si="1"/>
        <v>0</v>
      </c>
    </row>
    <row r="26" spans="1:12" x14ac:dyDescent="0.25">
      <c r="A26" s="3">
        <f t="shared" si="2"/>
        <v>43033</v>
      </c>
      <c r="B26" s="25">
        <f t="shared" si="3"/>
        <v>43033</v>
      </c>
      <c r="C26" s="26">
        <f t="shared" si="0"/>
        <v>44</v>
      </c>
      <c r="D26" s="27"/>
      <c r="E26" s="27"/>
      <c r="F26" s="27"/>
      <c r="G26" s="28">
        <f t="shared" si="1"/>
        <v>0</v>
      </c>
    </row>
    <row r="27" spans="1:12" x14ac:dyDescent="0.25">
      <c r="A27" s="3">
        <f t="shared" si="2"/>
        <v>43034</v>
      </c>
      <c r="B27" s="23">
        <f t="shared" si="3"/>
        <v>43034</v>
      </c>
      <c r="C27" s="8">
        <f t="shared" si="0"/>
        <v>44</v>
      </c>
      <c r="D27" s="24"/>
      <c r="E27" s="24"/>
      <c r="F27" s="24"/>
      <c r="G27" s="7">
        <f t="shared" si="1"/>
        <v>0</v>
      </c>
    </row>
    <row r="28" spans="1:12" x14ac:dyDescent="0.25">
      <c r="A28" s="3">
        <f t="shared" si="2"/>
        <v>43035</v>
      </c>
      <c r="B28" s="23">
        <f t="shared" si="3"/>
        <v>43035</v>
      </c>
      <c r="C28" s="8">
        <f t="shared" si="0"/>
        <v>44</v>
      </c>
      <c r="D28" s="24">
        <v>0.41666666666666702</v>
      </c>
      <c r="E28" s="24">
        <v>0.55208333333333304</v>
      </c>
      <c r="F28" s="24"/>
      <c r="G28" s="7">
        <f t="shared" si="1"/>
        <v>3.2499999999999845</v>
      </c>
    </row>
    <row r="29" spans="1:12" x14ac:dyDescent="0.25">
      <c r="A29" s="3">
        <f t="shared" si="2"/>
        <v>43036</v>
      </c>
      <c r="B29" s="23">
        <f t="shared" si="3"/>
        <v>43036</v>
      </c>
      <c r="C29" s="8">
        <f t="shared" si="0"/>
        <v>44</v>
      </c>
      <c r="D29" s="24"/>
      <c r="E29" s="24"/>
      <c r="F29" s="24"/>
      <c r="G29" s="7">
        <f t="shared" si="1"/>
        <v>0</v>
      </c>
      <c r="H29" s="7"/>
    </row>
    <row r="30" spans="1:12" x14ac:dyDescent="0.25">
      <c r="A30" s="3">
        <f t="shared" si="2"/>
        <v>43037</v>
      </c>
      <c r="B30" s="23">
        <f t="shared" si="3"/>
        <v>43037</v>
      </c>
      <c r="C30" s="8">
        <f t="shared" si="0"/>
        <v>44</v>
      </c>
      <c r="D30" s="24"/>
      <c r="E30" s="24"/>
      <c r="F30" s="24"/>
      <c r="G30" s="7">
        <f t="shared" si="1"/>
        <v>0</v>
      </c>
      <c r="H30" s="7"/>
    </row>
    <row r="31" spans="1:12" x14ac:dyDescent="0.25">
      <c r="A31" s="3">
        <f t="shared" si="2"/>
        <v>43038</v>
      </c>
      <c r="B31" s="23">
        <f t="shared" si="3"/>
        <v>43038</v>
      </c>
      <c r="C31" s="8">
        <f t="shared" si="0"/>
        <v>45</v>
      </c>
      <c r="D31" s="24"/>
      <c r="E31" s="24"/>
      <c r="F31" s="24"/>
      <c r="G31" s="7">
        <f t="shared" si="1"/>
        <v>0</v>
      </c>
    </row>
    <row r="32" spans="1:12" x14ac:dyDescent="0.25">
      <c r="A32" s="32">
        <f t="shared" si="2"/>
        <v>43039</v>
      </c>
      <c r="B32" s="33">
        <f t="shared" si="3"/>
        <v>43039</v>
      </c>
      <c r="C32" s="34">
        <f t="shared" si="0"/>
        <v>45</v>
      </c>
      <c r="D32" s="35">
        <v>0.65972222222222199</v>
      </c>
      <c r="E32" s="35">
        <v>0.77500000000000002</v>
      </c>
      <c r="F32" s="35"/>
      <c r="G32" s="36">
        <f t="shared" si="1"/>
        <v>2.7666666666666728</v>
      </c>
      <c r="H32" s="37" t="s">
        <v>19</v>
      </c>
    </row>
    <row r="33" spans="1:8" x14ac:dyDescent="0.25">
      <c r="A33" s="48" t="s">
        <v>20</v>
      </c>
      <c r="B33" s="48"/>
      <c r="C33">
        <f>3*Zusammenfassung!B1</f>
        <v>27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13.766666666666625</v>
      </c>
      <c r="H34" s="39"/>
    </row>
  </sheetData>
  <mergeCells count="4">
    <mergeCell ref="I14:L14"/>
    <mergeCell ref="I21:L21"/>
    <mergeCell ref="A33:B33"/>
    <mergeCell ref="A34:B34"/>
  </mergeCells>
  <conditionalFormatting sqref="B2:C32">
    <cfRule type="timePeriod" dxfId="43" priority="2" timePeriod="yesterday">
      <formula>FLOOR(B2,1)=TODAY()-1</formula>
    </cfRule>
  </conditionalFormatting>
  <conditionalFormatting sqref="H8">
    <cfRule type="expression" dxfId="42" priority="4">
      <formula>WEEKDAY($A8,2) &gt; 5</formula>
    </cfRule>
  </conditionalFormatting>
  <conditionalFormatting sqref="H2">
    <cfRule type="expression" dxfId="41" priority="5">
      <formula>WEEKDAY($A2,2) &gt; 5</formula>
    </cfRule>
  </conditionalFormatting>
  <conditionalFormatting sqref="H9">
    <cfRule type="expression" dxfId="40" priority="6">
      <formula>WEEKDAY($A9,2) &gt; 5</formula>
    </cfRule>
  </conditionalFormatting>
  <conditionalFormatting sqref="H15">
    <cfRule type="expression" dxfId="39" priority="7">
      <formula>WEEKDAY($A15,2) &gt; 5</formula>
    </cfRule>
  </conditionalFormatting>
  <conditionalFormatting sqref="H17">
    <cfRule type="expression" dxfId="38" priority="8">
      <formula>WEEKDAY($A17,2) &gt; 5</formula>
    </cfRule>
  </conditionalFormatting>
  <conditionalFormatting sqref="H16">
    <cfRule type="expression" dxfId="37" priority="9">
      <formula>WEEKDAY($A16,2) &gt; 5</formula>
    </cfRule>
  </conditionalFormatting>
  <conditionalFormatting sqref="H22">
    <cfRule type="expression" dxfId="36" priority="10">
      <formula>WEEKDAY($A22,2) &gt; 5</formula>
    </cfRule>
  </conditionalFormatting>
  <conditionalFormatting sqref="H23">
    <cfRule type="expression" dxfId="35" priority="11">
      <formula>WEEKDAY($A23,2) &gt; 5</formula>
    </cfRule>
  </conditionalFormatting>
  <conditionalFormatting sqref="H29">
    <cfRule type="expression" dxfId="34" priority="12">
      <formula>WEEKDAY($A29,2) &gt; 5</formula>
    </cfRule>
  </conditionalFormatting>
  <conditionalFormatting sqref="H30">
    <cfRule type="expression" dxfId="33" priority="13">
      <formula>WEEKDAY($A30,2) &gt; 5</formula>
    </cfRule>
  </conditionalFormatting>
  <conditionalFormatting sqref="H32">
    <cfRule type="expression" dxfId="32" priority="14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zoomScaleNormal="100" workbookViewId="0">
      <selection activeCell="I41" sqref="I4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x14ac:dyDescent="0.25">
      <c r="A2" s="3">
        <f>DATE(2017,11,1)</f>
        <v>43040</v>
      </c>
      <c r="B2" s="23">
        <f t="shared" ref="B2:B31" si="0">A2</f>
        <v>43040</v>
      </c>
      <c r="C2" s="8">
        <f t="shared" ref="C2:C31" si="1">WEEKNUM(A2,2)</f>
        <v>45</v>
      </c>
      <c r="D2" s="24"/>
      <c r="E2" s="24"/>
      <c r="F2" s="24"/>
      <c r="G2" s="7">
        <f t="shared" ref="G2:G17" si="2">(E2-D2-F2)*24</f>
        <v>0</v>
      </c>
    </row>
    <row r="3" spans="1:8" x14ac:dyDescent="0.25">
      <c r="A3" s="3">
        <f t="shared" ref="A3:A31" si="3">A2+1</f>
        <v>43041</v>
      </c>
      <c r="B3" s="23">
        <f t="shared" si="0"/>
        <v>43041</v>
      </c>
      <c r="C3" s="8">
        <f t="shared" si="1"/>
        <v>45</v>
      </c>
      <c r="D3" s="24"/>
      <c r="E3" s="24"/>
      <c r="F3" s="24"/>
      <c r="G3" s="7">
        <f t="shared" si="2"/>
        <v>0</v>
      </c>
    </row>
    <row r="4" spans="1:8" x14ac:dyDescent="0.25">
      <c r="A4" s="3">
        <f t="shared" si="3"/>
        <v>43042</v>
      </c>
      <c r="B4" s="25">
        <f t="shared" si="0"/>
        <v>43042</v>
      </c>
      <c r="C4" s="26">
        <f t="shared" si="1"/>
        <v>45</v>
      </c>
      <c r="D4" s="27">
        <v>0.41666666666666669</v>
      </c>
      <c r="E4" s="27">
        <v>0.55208333333333337</v>
      </c>
      <c r="F4" s="27"/>
      <c r="G4" s="28">
        <f t="shared" si="2"/>
        <v>3.2500000000000004</v>
      </c>
      <c r="H4" t="s">
        <v>28</v>
      </c>
    </row>
    <row r="5" spans="1:8" x14ac:dyDescent="0.25">
      <c r="A5" s="3">
        <f t="shared" si="3"/>
        <v>43043</v>
      </c>
      <c r="B5" s="25">
        <f t="shared" si="0"/>
        <v>43043</v>
      </c>
      <c r="C5" s="26">
        <f t="shared" si="1"/>
        <v>45</v>
      </c>
      <c r="D5" s="27"/>
      <c r="E5" s="27"/>
      <c r="F5" s="27"/>
      <c r="G5" s="28">
        <f t="shared" si="2"/>
        <v>0</v>
      </c>
      <c r="H5" s="7"/>
    </row>
    <row r="6" spans="1:8" x14ac:dyDescent="0.25">
      <c r="A6" s="3">
        <f t="shared" si="3"/>
        <v>43044</v>
      </c>
      <c r="B6" s="23">
        <f t="shared" si="0"/>
        <v>43044</v>
      </c>
      <c r="C6" s="8">
        <f t="shared" si="1"/>
        <v>45</v>
      </c>
      <c r="D6" s="24"/>
      <c r="E6" s="24"/>
      <c r="F6" s="24"/>
      <c r="G6" s="7">
        <f t="shared" si="2"/>
        <v>0</v>
      </c>
      <c r="H6" s="7"/>
    </row>
    <row r="7" spans="1:8" x14ac:dyDescent="0.25">
      <c r="A7" s="3">
        <f t="shared" si="3"/>
        <v>43045</v>
      </c>
      <c r="B7" s="23">
        <f t="shared" si="0"/>
        <v>43045</v>
      </c>
      <c r="C7" s="8">
        <f t="shared" si="1"/>
        <v>46</v>
      </c>
      <c r="D7" s="24">
        <v>0.46319444444444402</v>
      </c>
      <c r="E7" s="24">
        <v>0.68402777777777801</v>
      </c>
      <c r="F7" s="24"/>
      <c r="G7" s="7">
        <f t="shared" si="2"/>
        <v>5.3000000000000158</v>
      </c>
      <c r="H7" t="s">
        <v>22</v>
      </c>
    </row>
    <row r="8" spans="1:8" x14ac:dyDescent="0.25">
      <c r="A8" s="3">
        <f t="shared" si="3"/>
        <v>43046</v>
      </c>
      <c r="B8" s="23">
        <f t="shared" si="0"/>
        <v>43046</v>
      </c>
      <c r="C8" s="8">
        <f t="shared" si="1"/>
        <v>46</v>
      </c>
      <c r="D8" s="24">
        <v>0.63541666666666696</v>
      </c>
      <c r="E8" s="24">
        <v>0.70833333333333304</v>
      </c>
      <c r="F8" s="24"/>
      <c r="G8" s="7">
        <f t="shared" si="2"/>
        <v>1.7499999999999858</v>
      </c>
      <c r="H8" t="s">
        <v>23</v>
      </c>
    </row>
    <row r="9" spans="1:8" x14ac:dyDescent="0.25">
      <c r="A9" s="3">
        <f t="shared" si="3"/>
        <v>43047</v>
      </c>
      <c r="B9" s="23">
        <f t="shared" si="0"/>
        <v>43047</v>
      </c>
      <c r="C9" s="8">
        <f t="shared" si="1"/>
        <v>46</v>
      </c>
      <c r="D9" s="24">
        <v>0.44652777777777802</v>
      </c>
      <c r="E9" s="24">
        <v>0.77083333333333337</v>
      </c>
      <c r="F9" s="24"/>
      <c r="G9" s="7">
        <f t="shared" si="2"/>
        <v>7.7833333333333279</v>
      </c>
      <c r="H9" t="s">
        <v>24</v>
      </c>
    </row>
    <row r="10" spans="1:8" x14ac:dyDescent="0.25">
      <c r="A10" s="3">
        <f t="shared" si="3"/>
        <v>43048</v>
      </c>
      <c r="B10" s="23">
        <f t="shared" si="0"/>
        <v>43048</v>
      </c>
      <c r="C10" s="8">
        <f t="shared" si="1"/>
        <v>46</v>
      </c>
      <c r="D10" s="24">
        <v>0.67013888888888884</v>
      </c>
      <c r="E10" s="24">
        <v>0.79722222222222217</v>
      </c>
      <c r="F10" s="24"/>
      <c r="G10" s="7">
        <f t="shared" si="2"/>
        <v>3.05</v>
      </c>
      <c r="H10" s="26" t="s">
        <v>24</v>
      </c>
    </row>
    <row r="11" spans="1:8" x14ac:dyDescent="0.25">
      <c r="A11" s="3">
        <f t="shared" si="3"/>
        <v>43049</v>
      </c>
      <c r="B11" s="25">
        <f t="shared" si="0"/>
        <v>43049</v>
      </c>
      <c r="C11" s="26">
        <f t="shared" si="1"/>
        <v>46</v>
      </c>
      <c r="D11" s="27">
        <v>0.41666666666666669</v>
      </c>
      <c r="E11" s="27">
        <v>0.55208333333333337</v>
      </c>
      <c r="F11" s="27"/>
      <c r="G11" s="28">
        <f>(E11-D11-F11)*24</f>
        <v>3.2500000000000004</v>
      </c>
      <c r="H11" s="26" t="s">
        <v>28</v>
      </c>
    </row>
    <row r="12" spans="1:8" x14ac:dyDescent="0.25">
      <c r="A12" s="3">
        <f t="shared" si="3"/>
        <v>43050</v>
      </c>
      <c r="B12" s="25">
        <f t="shared" si="0"/>
        <v>43050</v>
      </c>
      <c r="C12" s="26">
        <f t="shared" si="1"/>
        <v>46</v>
      </c>
      <c r="D12" s="27"/>
      <c r="E12" s="27"/>
      <c r="F12" s="27"/>
      <c r="G12" s="28">
        <f t="shared" si="2"/>
        <v>0</v>
      </c>
      <c r="H12" s="7"/>
    </row>
    <row r="13" spans="1:8" x14ac:dyDescent="0.25">
      <c r="A13" s="3">
        <f t="shared" si="3"/>
        <v>43051</v>
      </c>
      <c r="B13" s="23">
        <f t="shared" si="0"/>
        <v>43051</v>
      </c>
      <c r="C13" s="8">
        <f t="shared" si="1"/>
        <v>46</v>
      </c>
      <c r="D13" s="24"/>
      <c r="E13" s="24"/>
      <c r="F13" s="24"/>
      <c r="G13" s="7">
        <f t="shared" si="2"/>
        <v>0</v>
      </c>
      <c r="H13" s="7"/>
    </row>
    <row r="14" spans="1:8" x14ac:dyDescent="0.25">
      <c r="A14" s="3">
        <f t="shared" si="3"/>
        <v>43052</v>
      </c>
      <c r="B14" s="23">
        <f t="shared" si="0"/>
        <v>43052</v>
      </c>
      <c r="C14" s="8">
        <f t="shared" si="1"/>
        <v>47</v>
      </c>
      <c r="D14" s="24"/>
      <c r="E14" s="24"/>
      <c r="F14" s="24"/>
      <c r="G14" s="7">
        <f t="shared" si="2"/>
        <v>0</v>
      </c>
    </row>
    <row r="15" spans="1:8" x14ac:dyDescent="0.25">
      <c r="A15" s="3">
        <f t="shared" si="3"/>
        <v>43053</v>
      </c>
      <c r="B15" s="23">
        <f t="shared" si="0"/>
        <v>43053</v>
      </c>
      <c r="C15" s="8">
        <f t="shared" si="1"/>
        <v>47</v>
      </c>
      <c r="D15" s="24">
        <v>0.9145833333333333</v>
      </c>
      <c r="E15" s="24">
        <v>0.97430555555555554</v>
      </c>
      <c r="F15" s="24"/>
      <c r="G15" s="7">
        <f>(E15-D15-F15)*24</f>
        <v>1.4333333333333336</v>
      </c>
    </row>
    <row r="16" spans="1:8" x14ac:dyDescent="0.25">
      <c r="A16" s="3">
        <f t="shared" si="3"/>
        <v>43054</v>
      </c>
      <c r="B16" s="23">
        <f t="shared" si="0"/>
        <v>43054</v>
      </c>
      <c r="C16" s="8">
        <f t="shared" si="1"/>
        <v>47</v>
      </c>
      <c r="D16" s="24">
        <v>0.37708333333333338</v>
      </c>
      <c r="E16" s="24">
        <v>0.52430555555555558</v>
      </c>
      <c r="F16" s="24"/>
      <c r="G16" s="7">
        <f t="shared" si="2"/>
        <v>3.5333333333333328</v>
      </c>
      <c r="H16" s="26" t="s">
        <v>24</v>
      </c>
    </row>
    <row r="17" spans="1:8" x14ac:dyDescent="0.25">
      <c r="A17" s="3">
        <f t="shared" si="3"/>
        <v>43055</v>
      </c>
      <c r="B17" s="23">
        <f t="shared" si="0"/>
        <v>43055</v>
      </c>
      <c r="C17" s="8">
        <f t="shared" si="1"/>
        <v>47</v>
      </c>
      <c r="D17" s="24">
        <v>0.5625</v>
      </c>
      <c r="E17" s="24">
        <v>0.80208333333333337</v>
      </c>
      <c r="F17" s="24"/>
      <c r="G17" s="7">
        <f t="shared" si="2"/>
        <v>5.7500000000000009</v>
      </c>
      <c r="H17" s="26" t="s">
        <v>24</v>
      </c>
    </row>
    <row r="18" spans="1:8" s="1" customFormat="1" x14ac:dyDescent="0.25">
      <c r="A18" s="29">
        <f t="shared" si="3"/>
        <v>43056</v>
      </c>
      <c r="B18" s="40">
        <f t="shared" si="0"/>
        <v>43056</v>
      </c>
      <c r="C18" s="41">
        <f t="shared" si="1"/>
        <v>47</v>
      </c>
      <c r="D18" s="27">
        <v>0.41666666666666669</v>
      </c>
      <c r="E18" s="27">
        <v>0.55208333333333337</v>
      </c>
      <c r="F18" s="27"/>
      <c r="G18" s="28">
        <f t="shared" ref="G18" si="4">(E18-D18-F18)*24</f>
        <v>3.2500000000000004</v>
      </c>
      <c r="H18" s="26" t="s">
        <v>28</v>
      </c>
    </row>
    <row r="19" spans="1:8" x14ac:dyDescent="0.25">
      <c r="A19" s="3">
        <f t="shared" si="3"/>
        <v>43057</v>
      </c>
      <c r="B19" s="25">
        <f t="shared" si="0"/>
        <v>43057</v>
      </c>
      <c r="C19" s="26">
        <f t="shared" si="1"/>
        <v>47</v>
      </c>
      <c r="D19" s="27"/>
      <c r="E19" s="27"/>
      <c r="F19" s="27"/>
      <c r="G19" s="28">
        <f t="shared" ref="G19:G31" si="5">(E19-D19-F19)*24</f>
        <v>0</v>
      </c>
      <c r="H19" s="7"/>
    </row>
    <row r="20" spans="1:8" x14ac:dyDescent="0.25">
      <c r="A20" s="3">
        <f t="shared" si="3"/>
        <v>43058</v>
      </c>
      <c r="B20" s="23">
        <f t="shared" si="0"/>
        <v>43058</v>
      </c>
      <c r="C20" s="8">
        <f t="shared" si="1"/>
        <v>47</v>
      </c>
      <c r="D20" s="24"/>
      <c r="E20" s="24"/>
      <c r="F20" s="24"/>
      <c r="G20" s="7">
        <f t="shared" si="5"/>
        <v>0</v>
      </c>
      <c r="H20" s="7"/>
    </row>
    <row r="21" spans="1:8" x14ac:dyDescent="0.25">
      <c r="A21" s="3">
        <f t="shared" si="3"/>
        <v>43059</v>
      </c>
      <c r="B21" s="23">
        <f t="shared" si="0"/>
        <v>43059</v>
      </c>
      <c r="C21" s="8">
        <f t="shared" si="1"/>
        <v>48</v>
      </c>
      <c r="D21" s="24"/>
      <c r="E21" s="24"/>
      <c r="F21" s="24"/>
      <c r="G21" s="7">
        <f t="shared" si="5"/>
        <v>0</v>
      </c>
    </row>
    <row r="22" spans="1:8" x14ac:dyDescent="0.25">
      <c r="A22" s="3">
        <f t="shared" si="3"/>
        <v>43060</v>
      </c>
      <c r="B22" s="23">
        <f t="shared" si="0"/>
        <v>43060</v>
      </c>
      <c r="C22" s="8">
        <f t="shared" si="1"/>
        <v>48</v>
      </c>
      <c r="D22" s="24">
        <v>0.51041666666666663</v>
      </c>
      <c r="E22" s="24">
        <v>0.72222222222222221</v>
      </c>
      <c r="F22" s="24"/>
      <c r="G22" s="7">
        <f t="shared" si="5"/>
        <v>5.0833333333333339</v>
      </c>
      <c r="H22" t="s">
        <v>29</v>
      </c>
    </row>
    <row r="23" spans="1:8" x14ac:dyDescent="0.25">
      <c r="A23" s="3">
        <f t="shared" si="3"/>
        <v>43061</v>
      </c>
      <c r="B23" s="23">
        <f t="shared" si="0"/>
        <v>43061</v>
      </c>
      <c r="C23" s="8">
        <f t="shared" si="1"/>
        <v>48</v>
      </c>
      <c r="D23" s="24">
        <v>0.77430555555555547</v>
      </c>
      <c r="E23" s="24">
        <v>0.93611111111111101</v>
      </c>
      <c r="F23" s="24"/>
      <c r="G23" s="7">
        <f t="shared" si="5"/>
        <v>3.8833333333333329</v>
      </c>
      <c r="H23" t="s">
        <v>30</v>
      </c>
    </row>
    <row r="24" spans="1:8" x14ac:dyDescent="0.25">
      <c r="A24" s="3">
        <f t="shared" si="3"/>
        <v>43062</v>
      </c>
      <c r="B24" s="23">
        <f t="shared" si="0"/>
        <v>43062</v>
      </c>
      <c r="C24" s="8">
        <f t="shared" si="1"/>
        <v>48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3"/>
        <v>43063</v>
      </c>
      <c r="B25" s="25">
        <f t="shared" si="0"/>
        <v>43063</v>
      </c>
      <c r="C25" s="26">
        <f t="shared" si="1"/>
        <v>48</v>
      </c>
      <c r="D25" s="27">
        <v>0.41666666666666669</v>
      </c>
      <c r="E25" s="27">
        <v>0.55208333333333337</v>
      </c>
      <c r="F25" s="27"/>
      <c r="G25" s="28">
        <f t="shared" si="5"/>
        <v>3.2500000000000004</v>
      </c>
      <c r="H25" t="s">
        <v>28</v>
      </c>
    </row>
    <row r="26" spans="1:8" x14ac:dyDescent="0.25">
      <c r="A26" s="3">
        <f t="shared" si="3"/>
        <v>43064</v>
      </c>
      <c r="B26" s="25">
        <f t="shared" si="0"/>
        <v>43064</v>
      </c>
      <c r="C26" s="26">
        <f t="shared" si="1"/>
        <v>48</v>
      </c>
      <c r="D26" s="27"/>
      <c r="E26" s="27"/>
      <c r="F26" s="27"/>
      <c r="G26" s="28">
        <f t="shared" si="5"/>
        <v>0</v>
      </c>
      <c r="H26" s="7"/>
    </row>
    <row r="27" spans="1:8" x14ac:dyDescent="0.25">
      <c r="A27" s="3">
        <f t="shared" si="3"/>
        <v>43065</v>
      </c>
      <c r="B27" s="23">
        <f t="shared" si="0"/>
        <v>43065</v>
      </c>
      <c r="C27" s="8">
        <f t="shared" si="1"/>
        <v>48</v>
      </c>
      <c r="D27" s="24"/>
      <c r="E27" s="24"/>
      <c r="F27" s="24"/>
      <c r="G27" s="7">
        <f t="shared" si="5"/>
        <v>0</v>
      </c>
      <c r="H27" s="7"/>
    </row>
    <row r="28" spans="1:8" x14ac:dyDescent="0.25">
      <c r="A28" s="3">
        <f t="shared" si="3"/>
        <v>43066</v>
      </c>
      <c r="B28" s="23">
        <f t="shared" si="0"/>
        <v>43066</v>
      </c>
      <c r="C28" s="8">
        <f t="shared" si="1"/>
        <v>49</v>
      </c>
      <c r="D28" s="24">
        <v>0.60902777777777783</v>
      </c>
      <c r="E28" s="24">
        <v>0.84166666666666667</v>
      </c>
      <c r="F28" s="24"/>
      <c r="G28" s="7">
        <f t="shared" si="5"/>
        <v>5.5833333333333321</v>
      </c>
      <c r="H28" t="s">
        <v>31</v>
      </c>
    </row>
    <row r="29" spans="1:8" x14ac:dyDescent="0.25">
      <c r="A29" s="3">
        <f t="shared" si="3"/>
        <v>43067</v>
      </c>
      <c r="B29" s="23">
        <f t="shared" si="0"/>
        <v>43067</v>
      </c>
      <c r="C29" s="8">
        <f t="shared" si="1"/>
        <v>49</v>
      </c>
      <c r="D29" s="24">
        <v>0.53402777777777777</v>
      </c>
      <c r="E29" s="24">
        <v>0.78472222222222221</v>
      </c>
      <c r="F29" s="24"/>
      <c r="G29" s="7">
        <f t="shared" si="5"/>
        <v>6.0166666666666666</v>
      </c>
      <c r="H29" s="26" t="s">
        <v>31</v>
      </c>
    </row>
    <row r="30" spans="1:8" x14ac:dyDescent="0.25">
      <c r="A30" s="3">
        <f t="shared" si="3"/>
        <v>43068</v>
      </c>
      <c r="B30" s="23">
        <f t="shared" si="0"/>
        <v>43068</v>
      </c>
      <c r="C30" s="8">
        <f t="shared" si="1"/>
        <v>49</v>
      </c>
      <c r="D30" s="24">
        <v>0.46527777777777773</v>
      </c>
      <c r="E30" s="24">
        <v>0.8652777777777777</v>
      </c>
      <c r="F30" s="24">
        <v>0.18611111111111112</v>
      </c>
      <c r="G30" s="7">
        <f t="shared" si="5"/>
        <v>5.1333333333333329</v>
      </c>
      <c r="H30" s="26" t="s">
        <v>31</v>
      </c>
    </row>
    <row r="31" spans="1:8" x14ac:dyDescent="0.25">
      <c r="A31" s="3">
        <f t="shared" si="3"/>
        <v>43069</v>
      </c>
      <c r="B31" s="23">
        <f t="shared" si="0"/>
        <v>43069</v>
      </c>
      <c r="C31" s="8">
        <f t="shared" si="1"/>
        <v>49</v>
      </c>
      <c r="D31" s="24">
        <v>0.9</v>
      </c>
      <c r="E31" s="24">
        <v>0.99791666666666667</v>
      </c>
      <c r="F31" s="24"/>
      <c r="G31" s="7">
        <f t="shared" si="5"/>
        <v>2.3499999999999996</v>
      </c>
      <c r="H31" s="26" t="s">
        <v>31</v>
      </c>
    </row>
    <row r="32" spans="1:8" x14ac:dyDescent="0.25">
      <c r="A32" s="42"/>
      <c r="B32" s="33"/>
      <c r="C32" s="34"/>
      <c r="D32" s="35"/>
      <c r="E32" s="35"/>
      <c r="F32" s="35"/>
      <c r="G32" s="36"/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69.649999999999977</v>
      </c>
      <c r="H34" s="39"/>
    </row>
  </sheetData>
  <mergeCells count="2">
    <mergeCell ref="A33:B33"/>
    <mergeCell ref="A34:B34"/>
  </mergeCells>
  <conditionalFormatting sqref="B2:C32">
    <cfRule type="timePeriod" dxfId="31" priority="2" timePeriod="yesterday">
      <formula>FLOOR(B2,1)=TODAY()-1</formula>
    </cfRule>
  </conditionalFormatting>
  <conditionalFormatting sqref="H5">
    <cfRule type="expression" dxfId="30" priority="4">
      <formula>WEEKDAY($A5,2) &gt; 5</formula>
    </cfRule>
  </conditionalFormatting>
  <conditionalFormatting sqref="H6">
    <cfRule type="expression" dxfId="29" priority="5">
      <formula>WEEKDAY($A6,2) &gt; 5</formula>
    </cfRule>
  </conditionalFormatting>
  <conditionalFormatting sqref="H12">
    <cfRule type="expression" dxfId="28" priority="6">
      <formula>WEEKDAY($A12,2) &gt; 5</formula>
    </cfRule>
  </conditionalFormatting>
  <conditionalFormatting sqref="H13">
    <cfRule type="expression" dxfId="27" priority="7">
      <formula>WEEKDAY($A13,2) &gt; 5</formula>
    </cfRule>
  </conditionalFormatting>
  <conditionalFormatting sqref="H19">
    <cfRule type="expression" dxfId="26" priority="8">
      <formula>WEEKDAY($A19,2) &gt; 5</formula>
    </cfRule>
  </conditionalFormatting>
  <conditionalFormatting sqref="H20">
    <cfRule type="expression" dxfId="25" priority="9">
      <formula>WEEKDAY($A20,2) &gt; 5</formula>
    </cfRule>
  </conditionalFormatting>
  <conditionalFormatting sqref="H26">
    <cfRule type="expression" dxfId="24" priority="10">
      <formula>WEEKDAY($A26,2) &gt; 5</formula>
    </cfRule>
  </conditionalFormatting>
  <conditionalFormatting sqref="H27">
    <cfRule type="expression" dxfId="23" priority="11">
      <formula>WEEKDAY($A27,2) &gt; 5</formula>
    </cfRule>
  </conditionalFormatting>
  <conditionalFormatting sqref="H32">
    <cfRule type="expression" dxfId="22" priority="12">
      <formula>WEEKDAY($A32,2)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abSelected="1" zoomScaleNormal="100" workbookViewId="0">
      <selection activeCell="K21" sqref="K21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.125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3"/>
    </row>
    <row r="2" spans="1:9" x14ac:dyDescent="0.25">
      <c r="A2" s="3">
        <f>DATE(2017,12,1)</f>
        <v>43070</v>
      </c>
      <c r="B2" s="23">
        <f t="shared" ref="B2:B32" si="0">A2</f>
        <v>43070</v>
      </c>
      <c r="C2" s="8">
        <f t="shared" ref="C2:C32" si="1">WEEKNUM(A2,2)</f>
        <v>49</v>
      </c>
      <c r="D2" s="24">
        <v>0.41666666666666669</v>
      </c>
      <c r="E2" s="24">
        <v>0.55208333333333337</v>
      </c>
      <c r="F2" s="24"/>
      <c r="G2" s="7">
        <f t="shared" ref="G2:G15" si="2">(E2-D2-F2)*24</f>
        <v>3.2500000000000004</v>
      </c>
      <c r="H2" t="s">
        <v>28</v>
      </c>
    </row>
    <row r="3" spans="1:9" x14ac:dyDescent="0.25">
      <c r="A3" s="3">
        <f t="shared" ref="A3:A32" si="3">A2+1</f>
        <v>43071</v>
      </c>
      <c r="B3" s="23">
        <f t="shared" si="0"/>
        <v>43071</v>
      </c>
      <c r="C3" s="8">
        <f t="shared" si="1"/>
        <v>49</v>
      </c>
      <c r="D3" s="24"/>
      <c r="E3" s="24"/>
      <c r="F3" s="24"/>
      <c r="G3" s="7">
        <f t="shared" si="2"/>
        <v>0</v>
      </c>
      <c r="H3" s="7"/>
    </row>
    <row r="4" spans="1:9" x14ac:dyDescent="0.25">
      <c r="A4" s="3">
        <f t="shared" si="3"/>
        <v>43072</v>
      </c>
      <c r="B4" s="25">
        <f t="shared" si="0"/>
        <v>43072</v>
      </c>
      <c r="C4" s="26">
        <f t="shared" si="1"/>
        <v>49</v>
      </c>
      <c r="D4" s="27">
        <v>0.83680555555555547</v>
      </c>
      <c r="E4" s="27">
        <v>0.99930555555555556</v>
      </c>
      <c r="F4" s="27"/>
      <c r="G4" s="28">
        <f t="shared" si="2"/>
        <v>3.9000000000000021</v>
      </c>
      <c r="H4" s="7" t="s">
        <v>31</v>
      </c>
    </row>
    <row r="5" spans="1:9" x14ac:dyDescent="0.25">
      <c r="A5" s="3">
        <f t="shared" si="3"/>
        <v>43073</v>
      </c>
      <c r="B5" s="25">
        <f t="shared" si="0"/>
        <v>43073</v>
      </c>
      <c r="C5" s="26">
        <f t="shared" si="1"/>
        <v>50</v>
      </c>
      <c r="D5" s="27"/>
      <c r="E5" s="27"/>
      <c r="F5" s="27"/>
      <c r="G5" s="28">
        <f t="shared" si="2"/>
        <v>0</v>
      </c>
    </row>
    <row r="6" spans="1:9" x14ac:dyDescent="0.25">
      <c r="A6" s="3">
        <f t="shared" si="3"/>
        <v>43074</v>
      </c>
      <c r="B6" s="23">
        <f t="shared" si="0"/>
        <v>43074</v>
      </c>
      <c r="C6" s="8">
        <f t="shared" si="1"/>
        <v>50</v>
      </c>
      <c r="D6" s="24"/>
      <c r="E6" s="24"/>
      <c r="F6" s="24"/>
      <c r="G6" s="7">
        <f t="shared" si="2"/>
        <v>0</v>
      </c>
    </row>
    <row r="7" spans="1:9" x14ac:dyDescent="0.25">
      <c r="A7" s="3">
        <f t="shared" si="3"/>
        <v>43075</v>
      </c>
      <c r="B7" s="23">
        <f t="shared" si="0"/>
        <v>43075</v>
      </c>
      <c r="C7" s="8">
        <f t="shared" si="1"/>
        <v>50</v>
      </c>
      <c r="D7" s="24">
        <v>0.8125</v>
      </c>
      <c r="E7" s="24">
        <v>0.92152777777777783</v>
      </c>
      <c r="F7" s="24"/>
      <c r="G7" s="7">
        <f t="shared" si="2"/>
        <v>2.616666666666668</v>
      </c>
      <c r="H7" s="28" t="s">
        <v>31</v>
      </c>
    </row>
    <row r="8" spans="1:9" x14ac:dyDescent="0.25">
      <c r="A8" s="3">
        <f t="shared" si="3"/>
        <v>43076</v>
      </c>
      <c r="B8" s="23">
        <f t="shared" si="0"/>
        <v>43076</v>
      </c>
      <c r="C8" s="8">
        <f t="shared" si="1"/>
        <v>50</v>
      </c>
      <c r="D8" s="24">
        <v>0.52083333333333337</v>
      </c>
      <c r="E8" s="24">
        <v>0.875</v>
      </c>
      <c r="F8" s="24">
        <v>0.10416666666666667</v>
      </c>
      <c r="G8" s="7">
        <f t="shared" si="2"/>
        <v>5.9999999999999982</v>
      </c>
      <c r="H8" s="28" t="s">
        <v>31</v>
      </c>
    </row>
    <row r="9" spans="1:9" x14ac:dyDescent="0.25">
      <c r="A9" s="3">
        <f t="shared" si="3"/>
        <v>43077</v>
      </c>
      <c r="B9" s="23">
        <f t="shared" si="0"/>
        <v>43077</v>
      </c>
      <c r="C9" s="8">
        <f t="shared" si="1"/>
        <v>50</v>
      </c>
      <c r="D9" s="24">
        <v>0.83958333333333324</v>
      </c>
      <c r="E9" s="24">
        <v>0.9902777777777777</v>
      </c>
      <c r="F9" s="24"/>
      <c r="G9" s="7">
        <f t="shared" si="2"/>
        <v>3.6166666666666671</v>
      </c>
      <c r="H9" s="28" t="s">
        <v>31</v>
      </c>
    </row>
    <row r="10" spans="1:9" x14ac:dyDescent="0.25">
      <c r="A10" s="3">
        <f t="shared" si="3"/>
        <v>43078</v>
      </c>
      <c r="B10" s="23">
        <f t="shared" si="0"/>
        <v>43078</v>
      </c>
      <c r="C10" s="8">
        <f t="shared" si="1"/>
        <v>50</v>
      </c>
      <c r="D10" s="24"/>
      <c r="E10" s="24"/>
      <c r="F10" s="24"/>
      <c r="G10" s="7">
        <f t="shared" si="2"/>
        <v>0</v>
      </c>
      <c r="H10" s="7"/>
    </row>
    <row r="11" spans="1:9" x14ac:dyDescent="0.25">
      <c r="A11" s="3">
        <f t="shared" si="3"/>
        <v>43079</v>
      </c>
      <c r="B11" s="25">
        <f t="shared" si="0"/>
        <v>43079</v>
      </c>
      <c r="C11" s="26">
        <f t="shared" si="1"/>
        <v>50</v>
      </c>
      <c r="D11" s="27"/>
      <c r="E11" s="27"/>
      <c r="F11" s="27"/>
      <c r="G11" s="28">
        <f t="shared" si="2"/>
        <v>0</v>
      </c>
      <c r="H11" s="7"/>
    </row>
    <row r="12" spans="1:9" x14ac:dyDescent="0.25">
      <c r="A12" s="3">
        <f t="shared" si="3"/>
        <v>43080</v>
      </c>
      <c r="B12" s="25">
        <f t="shared" si="0"/>
        <v>43080</v>
      </c>
      <c r="C12" s="26">
        <f t="shared" si="1"/>
        <v>51</v>
      </c>
      <c r="D12" s="27">
        <v>0.52083333333333337</v>
      </c>
      <c r="E12" s="27">
        <v>0.73958333333333337</v>
      </c>
      <c r="F12" s="27"/>
      <c r="G12" s="28">
        <f t="shared" si="2"/>
        <v>5.25</v>
      </c>
      <c r="H12" s="28" t="s">
        <v>33</v>
      </c>
    </row>
    <row r="13" spans="1:9" x14ac:dyDescent="0.25">
      <c r="A13" s="3">
        <f t="shared" si="3"/>
        <v>43081</v>
      </c>
      <c r="B13" s="23">
        <f t="shared" si="0"/>
        <v>43081</v>
      </c>
      <c r="C13" s="8">
        <f t="shared" si="1"/>
        <v>51</v>
      </c>
      <c r="D13" s="24">
        <v>0.4375</v>
      </c>
      <c r="E13" s="24">
        <v>0.99652777777777779</v>
      </c>
      <c r="F13" s="24">
        <v>0.1875</v>
      </c>
      <c r="G13" s="7">
        <f t="shared" si="2"/>
        <v>8.9166666666666679</v>
      </c>
      <c r="H13" s="28" t="s">
        <v>31</v>
      </c>
    </row>
    <row r="14" spans="1:9" x14ac:dyDescent="0.25">
      <c r="A14" s="3">
        <f t="shared" si="3"/>
        <v>43082</v>
      </c>
      <c r="B14" s="23">
        <f t="shared" si="0"/>
        <v>43082</v>
      </c>
      <c r="C14" s="8">
        <f t="shared" si="1"/>
        <v>51</v>
      </c>
      <c r="D14" s="24">
        <v>0.41180555555555554</v>
      </c>
      <c r="E14" s="24">
        <v>0.87847222222222221</v>
      </c>
      <c r="F14" s="24">
        <v>0.125</v>
      </c>
      <c r="G14" s="7">
        <f t="shared" si="2"/>
        <v>8.1999999999999993</v>
      </c>
      <c r="H14" s="28" t="s">
        <v>31</v>
      </c>
    </row>
    <row r="15" spans="1:9" x14ac:dyDescent="0.25">
      <c r="A15" s="3">
        <f t="shared" si="3"/>
        <v>43083</v>
      </c>
      <c r="B15" s="23">
        <f t="shared" si="0"/>
        <v>43083</v>
      </c>
      <c r="C15" s="8">
        <f t="shared" si="1"/>
        <v>51</v>
      </c>
      <c r="D15" s="24">
        <v>0.5</v>
      </c>
      <c r="E15" s="24">
        <v>0.97499999999999998</v>
      </c>
      <c r="F15" s="24">
        <v>1.7361111111111112E-2</v>
      </c>
      <c r="G15" s="7">
        <f t="shared" si="2"/>
        <v>10.983333333333333</v>
      </c>
      <c r="H15" s="28" t="s">
        <v>34</v>
      </c>
    </row>
    <row r="16" spans="1:9" s="1" customFormat="1" x14ac:dyDescent="0.25">
      <c r="A16" s="29">
        <f t="shared" si="3"/>
        <v>43084</v>
      </c>
      <c r="B16" s="30">
        <f t="shared" si="0"/>
        <v>43084</v>
      </c>
      <c r="C16" s="31">
        <f t="shared" si="1"/>
        <v>51</v>
      </c>
      <c r="D16" s="46" t="s">
        <v>25</v>
      </c>
      <c r="E16" s="46"/>
      <c r="F16" s="46"/>
      <c r="G16" s="46"/>
    </row>
    <row r="17" spans="1:8" x14ac:dyDescent="0.25">
      <c r="A17" s="3">
        <f t="shared" si="3"/>
        <v>43085</v>
      </c>
      <c r="B17" s="23">
        <f t="shared" si="0"/>
        <v>43085</v>
      </c>
      <c r="C17" s="8">
        <f t="shared" si="1"/>
        <v>51</v>
      </c>
      <c r="D17" s="24"/>
      <c r="E17" s="24"/>
      <c r="F17" s="24"/>
      <c r="G17" s="7">
        <f t="shared" ref="G17:G32" si="4">(E17-D17-F17)*24</f>
        <v>0</v>
      </c>
      <c r="H17" s="7"/>
    </row>
    <row r="18" spans="1:8" x14ac:dyDescent="0.25">
      <c r="A18" s="3">
        <f t="shared" si="3"/>
        <v>43086</v>
      </c>
      <c r="B18" s="25">
        <f t="shared" si="0"/>
        <v>43086</v>
      </c>
      <c r="C18" s="26">
        <f t="shared" si="1"/>
        <v>51</v>
      </c>
      <c r="D18" s="27"/>
      <c r="E18" s="27"/>
      <c r="F18" s="27"/>
      <c r="G18" s="28">
        <f t="shared" si="4"/>
        <v>0</v>
      </c>
      <c r="H18" s="7"/>
    </row>
    <row r="19" spans="1:8" x14ac:dyDescent="0.25">
      <c r="A19" s="3">
        <f t="shared" si="3"/>
        <v>43087</v>
      </c>
      <c r="B19" s="25">
        <f t="shared" si="0"/>
        <v>43087</v>
      </c>
      <c r="C19" s="26">
        <f t="shared" si="1"/>
        <v>52</v>
      </c>
      <c r="D19" s="27"/>
      <c r="E19" s="27"/>
      <c r="F19" s="27"/>
      <c r="G19" s="28">
        <f t="shared" si="4"/>
        <v>0</v>
      </c>
    </row>
    <row r="20" spans="1:8" x14ac:dyDescent="0.25">
      <c r="A20" s="3">
        <f t="shared" si="3"/>
        <v>43088</v>
      </c>
      <c r="B20" s="23">
        <f t="shared" si="0"/>
        <v>43088</v>
      </c>
      <c r="C20" s="8">
        <f t="shared" si="1"/>
        <v>52</v>
      </c>
      <c r="D20" s="24"/>
      <c r="E20" s="24"/>
      <c r="F20" s="24"/>
      <c r="G20" s="7">
        <f t="shared" si="4"/>
        <v>0</v>
      </c>
    </row>
    <row r="21" spans="1:8" x14ac:dyDescent="0.25">
      <c r="A21" s="3">
        <f t="shared" si="3"/>
        <v>43089</v>
      </c>
      <c r="B21" s="23">
        <f t="shared" si="0"/>
        <v>43089</v>
      </c>
      <c r="C21" s="8">
        <f t="shared" si="1"/>
        <v>52</v>
      </c>
      <c r="D21" s="24"/>
      <c r="E21" s="24"/>
      <c r="F21" s="24"/>
      <c r="G21" s="7">
        <f t="shared" si="4"/>
        <v>0</v>
      </c>
    </row>
    <row r="22" spans="1:8" x14ac:dyDescent="0.25">
      <c r="A22" s="3">
        <f t="shared" si="3"/>
        <v>43090</v>
      </c>
      <c r="B22" s="23">
        <f t="shared" si="0"/>
        <v>43090</v>
      </c>
      <c r="C22" s="8">
        <f t="shared" si="1"/>
        <v>52</v>
      </c>
      <c r="D22" s="24"/>
      <c r="E22" s="24"/>
      <c r="F22" s="24"/>
      <c r="G22" s="7">
        <f t="shared" si="4"/>
        <v>0</v>
      </c>
    </row>
    <row r="23" spans="1:8" x14ac:dyDescent="0.25">
      <c r="A23" s="3">
        <f t="shared" si="3"/>
        <v>43091</v>
      </c>
      <c r="B23" s="23">
        <f t="shared" si="0"/>
        <v>43091</v>
      </c>
      <c r="C23" s="8">
        <f t="shared" si="1"/>
        <v>52</v>
      </c>
      <c r="D23" s="24"/>
      <c r="E23" s="24"/>
      <c r="F23" s="24"/>
      <c r="G23" s="7">
        <f t="shared" si="4"/>
        <v>0</v>
      </c>
    </row>
    <row r="24" spans="1:8" x14ac:dyDescent="0.25">
      <c r="A24" s="3">
        <f t="shared" si="3"/>
        <v>43092</v>
      </c>
      <c r="B24" s="23">
        <f t="shared" si="0"/>
        <v>43092</v>
      </c>
      <c r="C24" s="8">
        <f t="shared" si="1"/>
        <v>52</v>
      </c>
      <c r="D24" s="24"/>
      <c r="E24" s="24"/>
      <c r="F24" s="24"/>
      <c r="G24" s="7">
        <f t="shared" si="4"/>
        <v>0</v>
      </c>
      <c r="H24" s="7"/>
    </row>
    <row r="25" spans="1:8" x14ac:dyDescent="0.25">
      <c r="A25" s="3">
        <f t="shared" si="3"/>
        <v>43093</v>
      </c>
      <c r="B25" s="25">
        <f t="shared" si="0"/>
        <v>43093</v>
      </c>
      <c r="C25" s="26">
        <f t="shared" si="1"/>
        <v>52</v>
      </c>
      <c r="D25" s="27"/>
      <c r="E25" s="27"/>
      <c r="F25" s="27"/>
      <c r="G25" s="28">
        <f t="shared" si="4"/>
        <v>0</v>
      </c>
      <c r="H25" s="7"/>
    </row>
    <row r="26" spans="1:8" x14ac:dyDescent="0.25">
      <c r="A26" s="3">
        <f t="shared" si="3"/>
        <v>43094</v>
      </c>
      <c r="B26" s="25">
        <f t="shared" si="0"/>
        <v>43094</v>
      </c>
      <c r="C26" s="26">
        <f t="shared" si="1"/>
        <v>53</v>
      </c>
      <c r="D26" s="27"/>
      <c r="E26" s="27"/>
      <c r="F26" s="27"/>
      <c r="G26" s="28">
        <f t="shared" si="4"/>
        <v>0</v>
      </c>
    </row>
    <row r="27" spans="1:8" x14ac:dyDescent="0.25">
      <c r="A27" s="3">
        <f t="shared" si="3"/>
        <v>43095</v>
      </c>
      <c r="B27" s="23">
        <f t="shared" si="0"/>
        <v>43095</v>
      </c>
      <c r="C27" s="8">
        <f t="shared" si="1"/>
        <v>53</v>
      </c>
      <c r="D27" s="24"/>
      <c r="E27" s="24"/>
      <c r="F27" s="24"/>
      <c r="G27" s="7">
        <f t="shared" si="4"/>
        <v>0</v>
      </c>
    </row>
    <row r="28" spans="1:8" x14ac:dyDescent="0.25">
      <c r="A28" s="3">
        <f t="shared" si="3"/>
        <v>43096</v>
      </c>
      <c r="B28" s="23">
        <f t="shared" si="0"/>
        <v>43096</v>
      </c>
      <c r="C28" s="8">
        <f t="shared" si="1"/>
        <v>53</v>
      </c>
      <c r="D28" s="24"/>
      <c r="E28" s="24"/>
      <c r="F28" s="24"/>
      <c r="G28" s="7">
        <f t="shared" si="4"/>
        <v>0</v>
      </c>
    </row>
    <row r="29" spans="1:8" x14ac:dyDescent="0.25">
      <c r="A29" s="3">
        <f t="shared" si="3"/>
        <v>43097</v>
      </c>
      <c r="B29" s="23">
        <f t="shared" si="0"/>
        <v>43097</v>
      </c>
      <c r="C29" s="8">
        <f t="shared" si="1"/>
        <v>53</v>
      </c>
      <c r="D29" s="24"/>
      <c r="E29" s="24"/>
      <c r="F29" s="24"/>
      <c r="G29" s="7">
        <f t="shared" si="4"/>
        <v>0</v>
      </c>
    </row>
    <row r="30" spans="1:8" x14ac:dyDescent="0.25">
      <c r="A30" s="3">
        <f t="shared" si="3"/>
        <v>43098</v>
      </c>
      <c r="B30" s="23">
        <f t="shared" si="0"/>
        <v>43098</v>
      </c>
      <c r="C30" s="8">
        <f t="shared" si="1"/>
        <v>53</v>
      </c>
      <c r="D30" s="24"/>
      <c r="E30" s="24"/>
      <c r="F30" s="24"/>
      <c r="G30" s="7">
        <f t="shared" si="4"/>
        <v>0</v>
      </c>
    </row>
    <row r="31" spans="1:8" x14ac:dyDescent="0.25">
      <c r="A31" s="3">
        <f t="shared" si="3"/>
        <v>43099</v>
      </c>
      <c r="B31" s="23">
        <f t="shared" si="0"/>
        <v>43099</v>
      </c>
      <c r="C31" s="8">
        <f t="shared" si="1"/>
        <v>53</v>
      </c>
      <c r="D31" s="24"/>
      <c r="E31" s="24"/>
      <c r="F31" s="24"/>
      <c r="G31" s="7">
        <f t="shared" si="4"/>
        <v>0</v>
      </c>
      <c r="H31" s="7"/>
    </row>
    <row r="32" spans="1:8" x14ac:dyDescent="0.25">
      <c r="A32" s="32">
        <f t="shared" si="3"/>
        <v>43100</v>
      </c>
      <c r="B32" s="33">
        <f t="shared" si="0"/>
        <v>43100</v>
      </c>
      <c r="C32" s="34">
        <f t="shared" si="1"/>
        <v>53</v>
      </c>
      <c r="D32" s="35"/>
      <c r="E32" s="35"/>
      <c r="F32" s="35"/>
      <c r="G32" s="36">
        <f t="shared" si="4"/>
        <v>0</v>
      </c>
      <c r="H32" s="36"/>
    </row>
    <row r="33" spans="1:8" x14ac:dyDescent="0.25">
      <c r="A33" s="48" t="s">
        <v>20</v>
      </c>
      <c r="B33" s="48"/>
      <c r="C33">
        <f>4*Zusammenfassung!B1</f>
        <v>36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52.733333333333334</v>
      </c>
      <c r="H34" s="39"/>
    </row>
  </sheetData>
  <mergeCells count="3">
    <mergeCell ref="D16:G16"/>
    <mergeCell ref="A33:B33"/>
    <mergeCell ref="A34:B34"/>
  </mergeCells>
  <conditionalFormatting sqref="B2:C32">
    <cfRule type="timePeriod" dxfId="21" priority="3" timePeriod="yesterday">
      <formula>FLOOR(B2,1)=TODAY()-1</formula>
    </cfRule>
  </conditionalFormatting>
  <conditionalFormatting sqref="H25">
    <cfRule type="expression" dxfId="20" priority="5">
      <formula>WEEKDAY($A25,2) &gt; 5</formula>
    </cfRule>
  </conditionalFormatting>
  <conditionalFormatting sqref="H31">
    <cfRule type="expression" dxfId="19" priority="6">
      <formula>WEEKDAY($A31,2) &gt; 5</formula>
    </cfRule>
  </conditionalFormatting>
  <conditionalFormatting sqref="H24">
    <cfRule type="expression" dxfId="18" priority="7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9">
      <formula>WEEKDAY($A17,2) &gt; 5</formula>
    </cfRule>
  </conditionalFormatting>
  <conditionalFormatting sqref="H11">
    <cfRule type="expression" dxfId="15" priority="10">
      <formula>WEEKDAY($A11,2) &gt; 5</formula>
    </cfRule>
  </conditionalFormatting>
  <conditionalFormatting sqref="H10">
    <cfRule type="expression" dxfId="14" priority="11">
      <formula>WEEKDAY($A10,2) &gt; 5</formula>
    </cfRule>
  </conditionalFormatting>
  <conditionalFormatting sqref="H4">
    <cfRule type="expression" dxfId="13" priority="12">
      <formula>WEEKDAY($A4,2) &gt; 5</formula>
    </cfRule>
  </conditionalFormatting>
  <conditionalFormatting sqref="H3">
    <cfRule type="expression" dxfId="12" priority="13">
      <formula>WEEKDAY($A3,2) &gt; 5</formula>
    </cfRule>
  </conditionalFormatting>
  <conditionalFormatting sqref="H32">
    <cfRule type="expression" dxfId="11" priority="14">
      <formula>WEEKDAY($A32,2) &gt; 5</formula>
    </cfRule>
  </conditionalFormatting>
  <conditionalFormatting sqref="H7:H9 H12:H15">
    <cfRule type="expression" dxfId="10" priority="1">
      <formula>WEEKDAY($A7,2)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Normal="100" workbookViewId="0">
      <selection activeCell="D2" sqref="D2"/>
    </sheetView>
  </sheetViews>
  <sheetFormatPr baseColWidth="10" defaultColWidth="9" defaultRowHeight="15.75" x14ac:dyDescent="0.25"/>
  <cols>
    <col min="1" max="1" width="8.375"/>
    <col min="2" max="2" width="10.625"/>
    <col min="3" max="3" width="3.875"/>
    <col min="4" max="4" width="6.625"/>
    <col min="5" max="5" width="6.875"/>
    <col min="6" max="6" width="5.875"/>
    <col min="7" max="7" width="10"/>
    <col min="8" max="1025" width="10.5"/>
  </cols>
  <sheetData>
    <row r="1" spans="1:9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44"/>
    </row>
    <row r="2" spans="1:9" x14ac:dyDescent="0.25">
      <c r="A2" s="3">
        <f>DATE(2018,1,1)</f>
        <v>43101</v>
      </c>
      <c r="B2" s="23">
        <f t="shared" ref="B2:B32" si="0">A2</f>
        <v>43101</v>
      </c>
      <c r="C2" s="8">
        <f t="shared" ref="C2:C32" si="1">WEEKNUM(A2,2)</f>
        <v>1</v>
      </c>
      <c r="D2" s="24"/>
      <c r="E2" s="24"/>
      <c r="F2" s="24"/>
      <c r="G2" s="7">
        <v>0</v>
      </c>
    </row>
    <row r="3" spans="1:9" x14ac:dyDescent="0.25">
      <c r="A3" s="3">
        <f t="shared" ref="A3:A32" si="2">A2+1</f>
        <v>43102</v>
      </c>
      <c r="B3" s="23">
        <f t="shared" si="0"/>
        <v>43102</v>
      </c>
      <c r="C3" s="8">
        <f t="shared" si="1"/>
        <v>1</v>
      </c>
      <c r="D3" s="24"/>
      <c r="E3" s="24"/>
      <c r="F3" s="24"/>
      <c r="G3" s="7">
        <f t="shared" ref="G3:G12" si="3">(E3-D3-F3)*24</f>
        <v>0</v>
      </c>
    </row>
    <row r="4" spans="1:9" x14ac:dyDescent="0.25">
      <c r="A4" s="3">
        <f t="shared" si="2"/>
        <v>43103</v>
      </c>
      <c r="B4" s="25">
        <f t="shared" si="0"/>
        <v>43103</v>
      </c>
      <c r="C4" s="26">
        <f t="shared" si="1"/>
        <v>1</v>
      </c>
      <c r="D4" s="27"/>
      <c r="E4" s="27"/>
      <c r="F4" s="27"/>
      <c r="G4" s="28">
        <f t="shared" si="3"/>
        <v>0</v>
      </c>
    </row>
    <row r="5" spans="1:9" x14ac:dyDescent="0.25">
      <c r="A5" s="3">
        <f t="shared" si="2"/>
        <v>43104</v>
      </c>
      <c r="B5" s="25">
        <f t="shared" si="0"/>
        <v>43104</v>
      </c>
      <c r="C5" s="26">
        <f t="shared" si="1"/>
        <v>1</v>
      </c>
      <c r="D5" s="27"/>
      <c r="E5" s="27"/>
      <c r="F5" s="27"/>
      <c r="G5" s="28">
        <f t="shared" si="3"/>
        <v>0</v>
      </c>
    </row>
    <row r="6" spans="1:9" x14ac:dyDescent="0.25">
      <c r="A6" s="3">
        <f t="shared" si="2"/>
        <v>43105</v>
      </c>
      <c r="B6" s="23">
        <f t="shared" si="0"/>
        <v>43105</v>
      </c>
      <c r="C6" s="8">
        <f t="shared" si="1"/>
        <v>1</v>
      </c>
      <c r="D6" s="24"/>
      <c r="E6" s="24"/>
      <c r="F6" s="24"/>
      <c r="G6" s="28">
        <f t="shared" si="3"/>
        <v>0</v>
      </c>
    </row>
    <row r="7" spans="1:9" x14ac:dyDescent="0.25">
      <c r="A7" s="3">
        <f t="shared" si="2"/>
        <v>43106</v>
      </c>
      <c r="B7" s="23">
        <f t="shared" si="0"/>
        <v>43106</v>
      </c>
      <c r="C7" s="8">
        <f t="shared" si="1"/>
        <v>1</v>
      </c>
      <c r="D7" s="24"/>
      <c r="E7" s="24"/>
      <c r="F7" s="24"/>
      <c r="G7" s="28">
        <f t="shared" si="3"/>
        <v>0</v>
      </c>
      <c r="H7" s="7"/>
    </row>
    <row r="8" spans="1:9" x14ac:dyDescent="0.25">
      <c r="A8" s="3">
        <f t="shared" si="2"/>
        <v>43107</v>
      </c>
      <c r="B8" s="23">
        <f t="shared" si="0"/>
        <v>43107</v>
      </c>
      <c r="C8" s="8">
        <f t="shared" si="1"/>
        <v>1</v>
      </c>
      <c r="D8" s="24"/>
      <c r="E8" s="24"/>
      <c r="F8" s="24"/>
      <c r="G8" s="7">
        <f t="shared" si="3"/>
        <v>0</v>
      </c>
      <c r="H8" s="7"/>
    </row>
    <row r="9" spans="1:9" x14ac:dyDescent="0.25">
      <c r="A9" s="3">
        <f t="shared" si="2"/>
        <v>43108</v>
      </c>
      <c r="B9" s="23">
        <f t="shared" si="0"/>
        <v>43108</v>
      </c>
      <c r="C9" s="8">
        <f t="shared" si="1"/>
        <v>2</v>
      </c>
      <c r="D9" s="24"/>
      <c r="E9" s="24"/>
      <c r="F9" s="24"/>
      <c r="G9" s="7">
        <f t="shared" si="3"/>
        <v>0</v>
      </c>
    </row>
    <row r="10" spans="1:9" x14ac:dyDescent="0.25">
      <c r="A10" s="3">
        <f t="shared" si="2"/>
        <v>43109</v>
      </c>
      <c r="B10" s="23">
        <f t="shared" si="0"/>
        <v>43109</v>
      </c>
      <c r="C10" s="8">
        <f t="shared" si="1"/>
        <v>2</v>
      </c>
      <c r="D10" s="24"/>
      <c r="E10" s="24"/>
      <c r="F10" s="24"/>
      <c r="G10" s="7">
        <f t="shared" si="3"/>
        <v>0</v>
      </c>
    </row>
    <row r="11" spans="1:9" x14ac:dyDescent="0.25">
      <c r="A11" s="3">
        <f t="shared" si="2"/>
        <v>43110</v>
      </c>
      <c r="B11" s="25">
        <f t="shared" si="0"/>
        <v>43110</v>
      </c>
      <c r="C11" s="26">
        <f t="shared" si="1"/>
        <v>2</v>
      </c>
      <c r="D11" s="27"/>
      <c r="E11" s="27"/>
      <c r="F11" s="27"/>
      <c r="G11" s="28">
        <f t="shared" si="3"/>
        <v>0</v>
      </c>
    </row>
    <row r="12" spans="1:9" x14ac:dyDescent="0.25">
      <c r="A12" s="3">
        <f t="shared" si="2"/>
        <v>43111</v>
      </c>
      <c r="B12" s="25">
        <f t="shared" si="0"/>
        <v>43111</v>
      </c>
      <c r="C12" s="26">
        <f t="shared" si="1"/>
        <v>2</v>
      </c>
      <c r="D12" s="27"/>
      <c r="E12" s="27"/>
      <c r="F12" s="27"/>
      <c r="G12" s="28">
        <f t="shared" si="3"/>
        <v>0</v>
      </c>
    </row>
    <row r="13" spans="1:9" s="1" customFormat="1" x14ac:dyDescent="0.25">
      <c r="A13" s="29">
        <f t="shared" si="2"/>
        <v>43112</v>
      </c>
      <c r="B13" s="30">
        <f t="shared" si="0"/>
        <v>43112</v>
      </c>
      <c r="C13" s="31">
        <f t="shared" si="1"/>
        <v>2</v>
      </c>
      <c r="D13" s="46" t="s">
        <v>26</v>
      </c>
      <c r="E13" s="46"/>
      <c r="F13" s="46"/>
      <c r="G13" s="46"/>
    </row>
    <row r="14" spans="1:9" x14ac:dyDescent="0.25">
      <c r="A14" s="3">
        <f t="shared" si="2"/>
        <v>43113</v>
      </c>
      <c r="B14" s="23">
        <f t="shared" si="0"/>
        <v>43113</v>
      </c>
      <c r="C14" s="8">
        <f t="shared" si="1"/>
        <v>2</v>
      </c>
      <c r="D14" s="27"/>
      <c r="E14" s="27"/>
      <c r="F14" s="27"/>
      <c r="G14" s="7">
        <f t="shared" ref="G14:G19" si="4">(E14-D14-F14)*24</f>
        <v>0</v>
      </c>
      <c r="H14" s="7"/>
    </row>
    <row r="15" spans="1:9" x14ac:dyDescent="0.25">
      <c r="A15" s="3">
        <f t="shared" si="2"/>
        <v>43114</v>
      </c>
      <c r="B15" s="23">
        <f t="shared" si="0"/>
        <v>43114</v>
      </c>
      <c r="C15" s="8">
        <f t="shared" si="1"/>
        <v>2</v>
      </c>
      <c r="D15" s="27"/>
      <c r="E15" s="27"/>
      <c r="F15" s="27"/>
      <c r="G15" s="7">
        <f t="shared" si="4"/>
        <v>0</v>
      </c>
      <c r="H15" s="7"/>
    </row>
    <row r="16" spans="1:9" x14ac:dyDescent="0.25">
      <c r="A16" s="3">
        <f t="shared" si="2"/>
        <v>43115</v>
      </c>
      <c r="B16" s="23">
        <f t="shared" si="0"/>
        <v>43115</v>
      </c>
      <c r="C16" s="8">
        <f t="shared" si="1"/>
        <v>3</v>
      </c>
      <c r="D16" s="24"/>
      <c r="E16" s="24"/>
      <c r="F16" s="24"/>
      <c r="G16" s="7">
        <f t="shared" si="4"/>
        <v>0</v>
      </c>
    </row>
    <row r="17" spans="1:8" x14ac:dyDescent="0.25">
      <c r="A17" s="3">
        <f t="shared" si="2"/>
        <v>43116</v>
      </c>
      <c r="B17" s="23">
        <f t="shared" si="0"/>
        <v>43116</v>
      </c>
      <c r="C17" s="8">
        <f t="shared" si="1"/>
        <v>3</v>
      </c>
      <c r="D17" s="24"/>
      <c r="E17" s="24"/>
      <c r="F17" s="24"/>
      <c r="G17" s="7">
        <f t="shared" si="4"/>
        <v>0</v>
      </c>
    </row>
    <row r="18" spans="1:8" x14ac:dyDescent="0.25">
      <c r="A18" s="3">
        <f t="shared" si="2"/>
        <v>43117</v>
      </c>
      <c r="B18" s="25">
        <f t="shared" si="0"/>
        <v>43117</v>
      </c>
      <c r="C18" s="26">
        <f t="shared" si="1"/>
        <v>3</v>
      </c>
      <c r="D18" s="27"/>
      <c r="E18" s="27"/>
      <c r="F18" s="27"/>
      <c r="G18" s="28">
        <f t="shared" si="4"/>
        <v>0</v>
      </c>
    </row>
    <row r="19" spans="1:8" x14ac:dyDescent="0.25">
      <c r="A19" s="3">
        <f t="shared" si="2"/>
        <v>43118</v>
      </c>
      <c r="B19" s="25">
        <f t="shared" si="0"/>
        <v>43118</v>
      </c>
      <c r="C19" s="26">
        <f t="shared" si="1"/>
        <v>3</v>
      </c>
      <c r="D19" s="27"/>
      <c r="E19" s="27"/>
      <c r="F19" s="27"/>
      <c r="G19" s="28">
        <f t="shared" si="4"/>
        <v>0</v>
      </c>
    </row>
    <row r="20" spans="1:8" s="1" customFormat="1" x14ac:dyDescent="0.25">
      <c r="A20" s="29">
        <f t="shared" si="2"/>
        <v>43119</v>
      </c>
      <c r="B20" s="30">
        <f t="shared" si="0"/>
        <v>43119</v>
      </c>
      <c r="C20" s="31">
        <f t="shared" si="1"/>
        <v>3</v>
      </c>
      <c r="D20" s="46" t="s">
        <v>27</v>
      </c>
      <c r="E20" s="46"/>
      <c r="F20" s="46"/>
      <c r="G20" s="46"/>
    </row>
    <row r="21" spans="1:8" x14ac:dyDescent="0.25">
      <c r="A21" s="3">
        <f t="shared" si="2"/>
        <v>43120</v>
      </c>
      <c r="B21" s="23">
        <f t="shared" si="0"/>
        <v>43120</v>
      </c>
      <c r="C21" s="8">
        <f t="shared" si="1"/>
        <v>3</v>
      </c>
      <c r="D21" s="27"/>
      <c r="E21" s="27"/>
      <c r="F21" s="27"/>
      <c r="G21" s="7">
        <f t="shared" ref="G21:G32" si="5">(E21-D21-F21)*24</f>
        <v>0</v>
      </c>
      <c r="H21" s="7"/>
    </row>
    <row r="22" spans="1:8" x14ac:dyDescent="0.25">
      <c r="A22" s="3">
        <f t="shared" si="2"/>
        <v>43121</v>
      </c>
      <c r="B22" s="23">
        <f t="shared" si="0"/>
        <v>43121</v>
      </c>
      <c r="C22" s="8">
        <f t="shared" si="1"/>
        <v>3</v>
      </c>
      <c r="D22" s="27"/>
      <c r="E22" s="27"/>
      <c r="F22" s="27"/>
      <c r="G22" s="7">
        <f t="shared" si="5"/>
        <v>0</v>
      </c>
      <c r="H22" s="7"/>
    </row>
    <row r="23" spans="1:8" x14ac:dyDescent="0.25">
      <c r="A23" s="3">
        <f t="shared" si="2"/>
        <v>43122</v>
      </c>
      <c r="B23" s="23">
        <f t="shared" si="0"/>
        <v>43122</v>
      </c>
      <c r="C23" s="8">
        <f t="shared" si="1"/>
        <v>4</v>
      </c>
      <c r="D23" s="24"/>
      <c r="E23" s="24"/>
      <c r="F23" s="24"/>
      <c r="G23" s="7">
        <f t="shared" si="5"/>
        <v>0</v>
      </c>
    </row>
    <row r="24" spans="1:8" x14ac:dyDescent="0.25">
      <c r="A24" s="3">
        <f t="shared" si="2"/>
        <v>43123</v>
      </c>
      <c r="B24" s="23">
        <f t="shared" si="0"/>
        <v>43123</v>
      </c>
      <c r="C24" s="8">
        <f t="shared" si="1"/>
        <v>4</v>
      </c>
      <c r="D24" s="24"/>
      <c r="E24" s="24"/>
      <c r="F24" s="24"/>
      <c r="G24" s="7">
        <f t="shared" si="5"/>
        <v>0</v>
      </c>
    </row>
    <row r="25" spans="1:8" x14ac:dyDescent="0.25">
      <c r="A25" s="3">
        <f t="shared" si="2"/>
        <v>43124</v>
      </c>
      <c r="B25" s="25">
        <f t="shared" si="0"/>
        <v>43124</v>
      </c>
      <c r="C25" s="26">
        <f t="shared" si="1"/>
        <v>4</v>
      </c>
      <c r="D25" s="27"/>
      <c r="E25" s="27"/>
      <c r="F25" s="27"/>
      <c r="G25" s="28">
        <f t="shared" si="5"/>
        <v>0</v>
      </c>
    </row>
    <row r="26" spans="1:8" x14ac:dyDescent="0.25">
      <c r="A26" s="3">
        <f t="shared" si="2"/>
        <v>43125</v>
      </c>
      <c r="B26" s="25">
        <f t="shared" si="0"/>
        <v>43125</v>
      </c>
      <c r="C26" s="26">
        <f t="shared" si="1"/>
        <v>4</v>
      </c>
      <c r="D26" s="27"/>
      <c r="E26" s="27"/>
      <c r="F26" s="27"/>
      <c r="G26" s="28">
        <f t="shared" si="5"/>
        <v>0</v>
      </c>
    </row>
    <row r="27" spans="1:8" x14ac:dyDescent="0.25">
      <c r="A27" s="3">
        <f t="shared" si="2"/>
        <v>43126</v>
      </c>
      <c r="B27" s="23">
        <f t="shared" si="0"/>
        <v>43126</v>
      </c>
      <c r="C27" s="8">
        <f t="shared" si="1"/>
        <v>4</v>
      </c>
      <c r="D27" s="27"/>
      <c r="E27" s="27"/>
      <c r="F27" s="27"/>
      <c r="G27" s="7">
        <f t="shared" si="5"/>
        <v>0</v>
      </c>
    </row>
    <row r="28" spans="1:8" x14ac:dyDescent="0.25">
      <c r="A28" s="3">
        <f t="shared" si="2"/>
        <v>43127</v>
      </c>
      <c r="B28" s="23">
        <f t="shared" si="0"/>
        <v>43127</v>
      </c>
      <c r="C28" s="8">
        <f t="shared" si="1"/>
        <v>4</v>
      </c>
      <c r="D28" s="27"/>
      <c r="E28" s="27"/>
      <c r="F28" s="27"/>
      <c r="G28" s="7">
        <f t="shared" si="5"/>
        <v>0</v>
      </c>
      <c r="H28" s="7"/>
    </row>
    <row r="29" spans="1:8" x14ac:dyDescent="0.25">
      <c r="A29" s="3">
        <f t="shared" si="2"/>
        <v>43128</v>
      </c>
      <c r="B29" s="23">
        <f t="shared" si="0"/>
        <v>43128</v>
      </c>
      <c r="C29" s="8">
        <f t="shared" si="1"/>
        <v>4</v>
      </c>
      <c r="D29" s="27"/>
      <c r="E29" s="27"/>
      <c r="F29" s="27"/>
      <c r="G29" s="7">
        <f t="shared" si="5"/>
        <v>0</v>
      </c>
      <c r="H29" s="7"/>
    </row>
    <row r="30" spans="1:8" x14ac:dyDescent="0.25">
      <c r="A30" s="3">
        <f t="shared" si="2"/>
        <v>43129</v>
      </c>
      <c r="B30" s="23">
        <f t="shared" si="0"/>
        <v>43129</v>
      </c>
      <c r="C30" s="8">
        <f t="shared" si="1"/>
        <v>5</v>
      </c>
      <c r="D30" s="24"/>
      <c r="E30" s="24"/>
      <c r="F30" s="24"/>
      <c r="G30" s="7">
        <f t="shared" si="5"/>
        <v>0</v>
      </c>
    </row>
    <row r="31" spans="1:8" x14ac:dyDescent="0.25">
      <c r="A31" s="3">
        <f t="shared" si="2"/>
        <v>43130</v>
      </c>
      <c r="B31" s="23">
        <f t="shared" si="0"/>
        <v>43130</v>
      </c>
      <c r="C31" s="8">
        <f t="shared" si="1"/>
        <v>5</v>
      </c>
      <c r="D31" s="24"/>
      <c r="E31" s="24"/>
      <c r="F31" s="24"/>
      <c r="G31" s="7">
        <f t="shared" si="5"/>
        <v>0</v>
      </c>
    </row>
    <row r="32" spans="1:8" x14ac:dyDescent="0.25">
      <c r="A32" s="32">
        <f t="shared" si="2"/>
        <v>43131</v>
      </c>
      <c r="B32" s="33">
        <f t="shared" si="0"/>
        <v>43131</v>
      </c>
      <c r="C32" s="34">
        <f t="shared" si="1"/>
        <v>5</v>
      </c>
      <c r="D32" s="35"/>
      <c r="E32" s="35"/>
      <c r="F32" s="35"/>
      <c r="G32" s="36">
        <f t="shared" si="5"/>
        <v>0</v>
      </c>
      <c r="H32" s="36"/>
    </row>
    <row r="33" spans="1:8" x14ac:dyDescent="0.25">
      <c r="A33" s="48" t="s">
        <v>20</v>
      </c>
      <c r="B33" s="48"/>
      <c r="C33">
        <f>5*Zusammenfassung!B1</f>
        <v>45</v>
      </c>
      <c r="G33" s="7"/>
    </row>
    <row r="34" spans="1:8" x14ac:dyDescent="0.25">
      <c r="A34" s="49" t="s">
        <v>21</v>
      </c>
      <c r="B34" s="49"/>
      <c r="C34" s="38"/>
      <c r="D34" s="38"/>
      <c r="E34" s="38"/>
      <c r="F34" s="38"/>
      <c r="G34" s="39">
        <f>SUM(G2:G32)</f>
        <v>0</v>
      </c>
      <c r="H34" s="39"/>
    </row>
  </sheetData>
  <mergeCells count="4">
    <mergeCell ref="D13:G13"/>
    <mergeCell ref="D20:G20"/>
    <mergeCell ref="A33:B33"/>
    <mergeCell ref="A34:B34"/>
  </mergeCells>
  <conditionalFormatting sqref="B2:C32">
    <cfRule type="timePeriod" dxfId="9" priority="2" timePeriod="yesterday">
      <formula>FLOOR(B2,1)=TODAY()-1</formula>
    </cfRule>
  </conditionalFormatting>
  <conditionalFormatting sqref="H8">
    <cfRule type="expression" dxfId="8" priority="4">
      <formula>WEEKDAY($A8,2) &gt; 5</formula>
    </cfRule>
  </conditionalFormatting>
  <conditionalFormatting sqref="H7">
    <cfRule type="expression" dxfId="7" priority="5">
      <formula>WEEKDAY($A7,2) &gt; 5</formula>
    </cfRule>
  </conditionalFormatting>
  <conditionalFormatting sqref="H14">
    <cfRule type="expression" dxfId="6" priority="6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8">
      <formula>WEEKDAY($A21,2) &gt; 5</formula>
    </cfRule>
  </conditionalFormatting>
  <conditionalFormatting sqref="H22">
    <cfRule type="expression" dxfId="3" priority="9">
      <formula>WEEKDAY($A22,2) &gt; 5</formula>
    </cfRule>
  </conditionalFormatting>
  <conditionalFormatting sqref="H32">
    <cfRule type="expression" dxfId="2" priority="10">
      <formula>WEEKDAY($A32,2) &gt; 5</formula>
    </cfRule>
  </conditionalFormatting>
  <conditionalFormatting sqref="H29">
    <cfRule type="expression" dxfId="1" priority="11">
      <formula>WEEKDAY($A29,2) &gt; 5</formula>
    </cfRule>
  </conditionalFormatting>
  <conditionalFormatting sqref="H28">
    <cfRule type="expression" dxfId="0" priority="12">
      <formula>WEEKDAY($A28,2) &gt; 5</formula>
    </cfRule>
  </conditionalFormatting>
  <pageMargins left="0.25" right="0.25" top="0.25" bottom="0.159722222222221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revision>1</cp:revision>
  <cp:lastPrinted>2017-05-31T12:00:28Z</cp:lastPrinted>
  <dcterms:created xsi:type="dcterms:W3CDTF">2014-05-09T11:01:17Z</dcterms:created>
  <dcterms:modified xsi:type="dcterms:W3CDTF">2017-12-14T22:25:06Z</dcterms:modified>
  <dc:language>de-DE</dc:language>
</cp:coreProperties>
</file>