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esign_info_general\Material Data Sheets\"/>
    </mc:Choice>
  </mc:AlternateContent>
  <xr:revisionPtr revIDLastSave="0" documentId="13_ncr:1_{E71D6D80-97BD-40D5-A50D-138E34D00DD1}" xr6:coauthVersionLast="41" xr6:coauthVersionMax="45" xr10:uidLastSave="{00000000-0000-0000-0000-000000000000}"/>
  <bookViews>
    <workbookView xWindow="30612" yWindow="-108" windowWidth="30936" windowHeight="16896" xr2:uid="{58AC7177-2E26-4990-A68B-D1D8A23B687E}"/>
  </bookViews>
  <sheets>
    <sheet name="Master Table" sheetId="4" r:id="rId1"/>
    <sheet name="Plating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4" i="4" l="1"/>
  <c r="AE26" i="4"/>
  <c r="AE25" i="4"/>
  <c r="AE77" i="4" l="1"/>
  <c r="AE53" i="4" l="1"/>
  <c r="AE52" i="4"/>
  <c r="AE51" i="4"/>
  <c r="AE50" i="4"/>
  <c r="AE48" i="4"/>
  <c r="AE49" i="4"/>
  <c r="AE47" i="4"/>
  <c r="AE46" i="4"/>
  <c r="AF92" i="4"/>
  <c r="AE92" i="4"/>
  <c r="AF91" i="4"/>
  <c r="AE91" i="4"/>
  <c r="AF90" i="4"/>
  <c r="AF89" i="4"/>
  <c r="AF88" i="4"/>
  <c r="AF87" i="4"/>
  <c r="AF86" i="4"/>
  <c r="AB85" i="4"/>
  <c r="AF84" i="4"/>
  <c r="AE84" i="4"/>
  <c r="AE83" i="4"/>
  <c r="AE82" i="4"/>
  <c r="AF81" i="4"/>
  <c r="AE81" i="4"/>
  <c r="AF79" i="4"/>
  <c r="AE79" i="4"/>
  <c r="AF77" i="4"/>
  <c r="AF75" i="4"/>
  <c r="AE74" i="4"/>
  <c r="AE73" i="4"/>
  <c r="AE72" i="4"/>
  <c r="AE71" i="4"/>
  <c r="AE70" i="4"/>
  <c r="AE69" i="4"/>
  <c r="AE68" i="4"/>
  <c r="AE67" i="4"/>
  <c r="AF66" i="4"/>
  <c r="AE66" i="4"/>
  <c r="AF65" i="4"/>
  <c r="AE65" i="4"/>
  <c r="AE64" i="4"/>
  <c r="AE45" i="4"/>
  <c r="AE44" i="4"/>
  <c r="AE43" i="4"/>
  <c r="AE42" i="4"/>
  <c r="AE41" i="4"/>
  <c r="AE40" i="4"/>
  <c r="AE39" i="4"/>
  <c r="AE38" i="4"/>
  <c r="AE37" i="4"/>
  <c r="AG36" i="4"/>
  <c r="AE36" i="4"/>
  <c r="AE35" i="4"/>
  <c r="AE34" i="4"/>
  <c r="AE33" i="4"/>
  <c r="AE32" i="4"/>
  <c r="AE31" i="4"/>
  <c r="AE30" i="4"/>
  <c r="AE29" i="4"/>
  <c r="AE28" i="4"/>
  <c r="AE27" i="4"/>
  <c r="AE23" i="4"/>
  <c r="AE22" i="4"/>
  <c r="AE21" i="4"/>
  <c r="AE20" i="4"/>
  <c r="AE19" i="4"/>
  <c r="AE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Gagliardi</author>
  </authors>
  <commentList>
    <comment ref="B56" authorId="0" shapeId="0" xr:uid="{C370A89C-3554-4216-87AE-0BDCC99B76CD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See data sheet for tensile strength ranges
</t>
        </r>
      </text>
    </comment>
    <comment ref="AE63" authorId="0" shapeId="0" xr:uid="{FE132CA2-D0C8-4325-A009-26879DF832E6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See data sheet for range of values
</t>
        </r>
      </text>
    </comment>
    <comment ref="B64" authorId="0" shapeId="0" xr:uid="{2F89DFCA-3C4F-4C8E-B338-E15E5D6BE0C6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All values for "annealed" Paliney 7</t>
        </r>
      </text>
    </comment>
    <comment ref="J64" authorId="0" shapeId="0" xr:uid="{084D5B0F-529B-4D36-916D-52F8156893EB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see data sheet for mat. Properties of wires</t>
        </r>
      </text>
    </comment>
    <comment ref="AH65" authorId="0" shapeId="0" xr:uid="{9CC9D5CC-E0F1-4F8F-B048-3A7182265BD1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CTE is directionally dependent, see data sheet</t>
        </r>
      </text>
    </comment>
    <comment ref="AH66" authorId="0" shapeId="0" xr:uid="{C2B4C7DC-A80A-403F-B36C-F74F89A5CC3B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CTE is directionally dependent, see data sheet</t>
        </r>
      </text>
    </comment>
    <comment ref="J85" authorId="0" shapeId="0" xr:uid="{11855CD0-E511-4AA4-BA30-79100A51D0CE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at 23°C</t>
        </r>
      </text>
    </comment>
    <comment ref="K85" authorId="0" shapeId="0" xr:uid="{F8F383E3-DF51-4EB6-A42B-1D436BE8E233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at 23°C</t>
        </r>
      </text>
    </comment>
    <comment ref="L85" authorId="0" shapeId="0" xr:uid="{B2963C27-31B3-42C6-8F90-00B62A08078A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at 23°C</t>
        </r>
      </text>
    </comment>
    <comment ref="N85" authorId="0" shapeId="0" xr:uid="{65CDC28F-5596-4659-AB3E-D6C62CFBC8D3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at 100°C</t>
        </r>
      </text>
    </comment>
    <comment ref="AJ85" authorId="0" shapeId="0" xr:uid="{6FA601F1-B2AC-4D6B-82E8-6DAA48C7C350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23° - 350°C</t>
        </r>
      </text>
    </comment>
    <comment ref="AK85" authorId="0" shapeId="0" xr:uid="{C4D01164-F69B-40C6-B54E-0D93BAD15491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23° - 350°C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Samuel Gagliardi</author>
  </authors>
  <commentList>
    <comment ref="A8" authorId="0" shapeId="0" xr:uid="{5BD70832-35D2-40EC-A4BB-D9BB182ABDE6}">
      <text>
        <r>
          <rPr>
            <b/>
            <sz val="9"/>
            <color indexed="81"/>
            <rFont val="Tahoma"/>
            <family val="2"/>
          </rPr>
          <t>Samuel Gagliardi:</t>
        </r>
        <r>
          <rPr>
            <sz val="9"/>
            <color indexed="81"/>
            <rFont val="Tahoma"/>
            <family val="2"/>
          </rPr>
          <t xml:space="preserve">
"BeCu with NO1 plating "HV1000) with 0.18mm tip thickness for considering NiPd contact material</t>
        </r>
      </text>
    </comment>
  </commentList>
</comments>
</file>

<file path=xl/sharedStrings.xml><?xml version="1.0" encoding="utf-8"?>
<sst xmlns="http://schemas.openxmlformats.org/spreadsheetml/2006/main" count="2863" uniqueCount="289">
  <si>
    <t>Dielectric Constant</t>
  </si>
  <si>
    <t>Silicon Nitride</t>
  </si>
  <si>
    <t>Al 6061</t>
  </si>
  <si>
    <t>Photoveel 2</t>
  </si>
  <si>
    <t>N/A</t>
  </si>
  <si>
    <t>SS 301</t>
  </si>
  <si>
    <t>1399-1421</t>
  </si>
  <si>
    <t>Vendor</t>
  </si>
  <si>
    <t>Ferrotec</t>
  </si>
  <si>
    <t>Aluminim Nitride (ALN99)</t>
  </si>
  <si>
    <t>Aluminim Nitride (ALN94)</t>
  </si>
  <si>
    <t>Vespel SP1</t>
  </si>
  <si>
    <t>Ti-6Al-4V (grade 5)</t>
  </si>
  <si>
    <t>1604-1660</t>
  </si>
  <si>
    <t>Dupont</t>
  </si>
  <si>
    <t>Silicon Carbide</t>
  </si>
  <si>
    <t>PV II-k70</t>
  </si>
  <si>
    <t>PV α3.4</t>
  </si>
  <si>
    <t>PV II-S</t>
  </si>
  <si>
    <t>Mitsubishi</t>
  </si>
  <si>
    <t>Kyron GC-100</t>
  </si>
  <si>
    <t>Kyron EPM-2204</t>
  </si>
  <si>
    <t>Duratron T4203 PAI</t>
  </si>
  <si>
    <t>Duratron T5030 PAI</t>
  </si>
  <si>
    <t>-</t>
  </si>
  <si>
    <t>Ensinger</t>
  </si>
  <si>
    <t>TECAPEEK</t>
  </si>
  <si>
    <t>TECASINT</t>
  </si>
  <si>
    <t>Cirlex</t>
  </si>
  <si>
    <t>EtroX V</t>
  </si>
  <si>
    <t>Rochling</t>
  </si>
  <si>
    <t>Fralock</t>
  </si>
  <si>
    <t>Boedecker</t>
  </si>
  <si>
    <t>Drake</t>
  </si>
  <si>
    <t>Torlon 5060</t>
  </si>
  <si>
    <t>Precision Ceramics</t>
  </si>
  <si>
    <t>Boron Nitride</t>
  </si>
  <si>
    <t>Shapal Hi-M Soft</t>
  </si>
  <si>
    <t>Metal</t>
  </si>
  <si>
    <t>Plastic</t>
  </si>
  <si>
    <t>Ceramic</t>
  </si>
  <si>
    <t>Mechanical Properties</t>
  </si>
  <si>
    <t>Electrical Properties</t>
  </si>
  <si>
    <t>Thermal Properties</t>
  </si>
  <si>
    <t>Poison's Ratio</t>
  </si>
  <si>
    <t>Density</t>
  </si>
  <si>
    <t>Units</t>
  </si>
  <si>
    <t>GPa</t>
  </si>
  <si>
    <t>Young's Modulus</t>
  </si>
  <si>
    <t>Tensile Strength</t>
  </si>
  <si>
    <t>MPa</t>
  </si>
  <si>
    <t>Shear Modulus</t>
  </si>
  <si>
    <t>Shear Strength</t>
  </si>
  <si>
    <t>Flexural Modulus</t>
  </si>
  <si>
    <t>Flexural Strength</t>
  </si>
  <si>
    <t>Compressive Strength</t>
  </si>
  <si>
    <t>%</t>
  </si>
  <si>
    <t>(at highest frequency)</t>
  </si>
  <si>
    <t>Electrial Volume Resistivity</t>
  </si>
  <si>
    <t>Ωcm</t>
  </si>
  <si>
    <t xml:space="preserve">Dissipation Factor          </t>
  </si>
  <si>
    <t>ppm/°C</t>
  </si>
  <si>
    <t xml:space="preserve">Thermal Shock Resistance  </t>
  </si>
  <si>
    <t xml:space="preserve">ΔT </t>
  </si>
  <si>
    <t>W/mK</t>
  </si>
  <si>
    <t xml:space="preserve">Thermal conductivity </t>
  </si>
  <si>
    <t>Melting Point</t>
  </si>
  <si>
    <t>°C</t>
  </si>
  <si>
    <t>Glass Transition Temp</t>
  </si>
  <si>
    <t>Water Absorption 24hrs</t>
  </si>
  <si>
    <t>Water Absorption Saturation</t>
  </si>
  <si>
    <t>Cost</t>
  </si>
  <si>
    <t>Std Gold</t>
  </si>
  <si>
    <t>PG1 (PrimeGuard 1)</t>
  </si>
  <si>
    <t>Material Name</t>
  </si>
  <si>
    <t>Color</t>
  </si>
  <si>
    <t>PG2 (PrimeGuard 2)</t>
  </si>
  <si>
    <t>C3 DLC Coating</t>
  </si>
  <si>
    <t>Pd Alloy</t>
  </si>
  <si>
    <t>Alloy 2-2H gold alloy</t>
  </si>
  <si>
    <t>N01 plating</t>
  </si>
  <si>
    <t>"nano coated"</t>
  </si>
  <si>
    <t>Max Operating Temp</t>
  </si>
  <si>
    <t>Comments</t>
  </si>
  <si>
    <t>Data Sheet</t>
  </si>
  <si>
    <t>Brown</t>
  </si>
  <si>
    <t>Polyimide Laminate</t>
  </si>
  <si>
    <t>Yeild Strength</t>
  </si>
  <si>
    <t>J/g K</t>
  </si>
  <si>
    <t>Dielectric Strength</t>
  </si>
  <si>
    <t>kV/mm</t>
  </si>
  <si>
    <t>AL 6061</t>
  </si>
  <si>
    <t>Silver</t>
  </si>
  <si>
    <t>Hardness, Brinell</t>
  </si>
  <si>
    <t>Harness, Vickers</t>
  </si>
  <si>
    <t>g/cc</t>
  </si>
  <si>
    <t>582-651.7</t>
  </si>
  <si>
    <t>Grey</t>
  </si>
  <si>
    <t>Gray</t>
  </si>
  <si>
    <t>Gray/Black</t>
  </si>
  <si>
    <t>Dielectric Loss</t>
  </si>
  <si>
    <t>tanδ (10^-4)</t>
  </si>
  <si>
    <t>Nitride Ceramic</t>
  </si>
  <si>
    <t>MDS 100</t>
  </si>
  <si>
    <t>PEEK</t>
  </si>
  <si>
    <t>Hardness, Rockwell</t>
  </si>
  <si>
    <t>Macor</t>
  </si>
  <si>
    <t>White</t>
  </si>
  <si>
    <t>Glass Ceramic</t>
  </si>
  <si>
    <t>LAST UPDATED:</t>
  </si>
  <si>
    <t>MP 370</t>
  </si>
  <si>
    <t>Semitron MDS100</t>
  </si>
  <si>
    <t>M98</t>
  </si>
  <si>
    <t>Electrical Surface Resistivity</t>
  </si>
  <si>
    <t>Thermal Expansion Coefficient</t>
  </si>
  <si>
    <t>Al 7075</t>
  </si>
  <si>
    <t>477-635</t>
  </si>
  <si>
    <t>Torlon 5030</t>
  </si>
  <si>
    <t>Vespel SP-1</t>
  </si>
  <si>
    <t>Torlon-5030</t>
  </si>
  <si>
    <t>Black</t>
  </si>
  <si>
    <t>PAI Polyamide-imide</t>
  </si>
  <si>
    <t>E90</t>
  </si>
  <si>
    <t>Specific Heat Capacity</t>
  </si>
  <si>
    <t>Semitron MP370</t>
  </si>
  <si>
    <t>Plavis N</t>
  </si>
  <si>
    <t>Imidized Amorphous Thermoplastic</t>
  </si>
  <si>
    <t>M75-85</t>
  </si>
  <si>
    <t>Ferrotec 1</t>
  </si>
  <si>
    <t>Ferrotec 2</t>
  </si>
  <si>
    <t>Si3N4</t>
  </si>
  <si>
    <t>SiC</t>
  </si>
  <si>
    <t>Aluminum nitride</t>
  </si>
  <si>
    <t>Light Gray</t>
  </si>
  <si>
    <t>Paliney 7</t>
  </si>
  <si>
    <t>Deringer-Ney</t>
  </si>
  <si>
    <t>Paliney7</t>
  </si>
  <si>
    <t>Palladium alloy</t>
  </si>
  <si>
    <t>Shapal-Hi-M</t>
  </si>
  <si>
    <t>Composite Ceramic</t>
  </si>
  <si>
    <t>Kyron GC 100</t>
  </si>
  <si>
    <t>M100/R123</t>
  </si>
  <si>
    <t>Tan</t>
  </si>
  <si>
    <t>Mustard</t>
  </si>
  <si>
    <t>Dark Brown</t>
  </si>
  <si>
    <t>Mitsubishi Data Sheet</t>
  </si>
  <si>
    <t>PAI</t>
  </si>
  <si>
    <t>TECAPEI</t>
  </si>
  <si>
    <t>M102</t>
  </si>
  <si>
    <t>PEI</t>
  </si>
  <si>
    <t>Amber</t>
  </si>
  <si>
    <t>TECAPEI Black</t>
  </si>
  <si>
    <t>TECAPEI black</t>
  </si>
  <si>
    <t>M111</t>
  </si>
  <si>
    <t>Polyimide</t>
  </si>
  <si>
    <t>Plating  Name</t>
  </si>
  <si>
    <t>Plating Designator</t>
  </si>
  <si>
    <t>none</t>
  </si>
  <si>
    <t>"-C3"</t>
  </si>
  <si>
    <t>"-2"</t>
  </si>
  <si>
    <t>"-1"</t>
  </si>
  <si>
    <t>"-4"</t>
  </si>
  <si>
    <t>"-7"</t>
  </si>
  <si>
    <t>"-6"</t>
  </si>
  <si>
    <t>"-5"</t>
  </si>
  <si>
    <t>Plavis S</t>
  </si>
  <si>
    <t>Boedeker</t>
  </si>
  <si>
    <t>PI Polyimide</t>
  </si>
  <si>
    <t>Dark Tan</t>
  </si>
  <si>
    <t>M100-200</t>
  </si>
  <si>
    <t>Photoveel</t>
  </si>
  <si>
    <t>BeCu</t>
  </si>
  <si>
    <t>865-980</t>
  </si>
  <si>
    <t>Vespel SCP-5000</t>
  </si>
  <si>
    <t>Vespel SCP 5000</t>
  </si>
  <si>
    <t>Light Brown</t>
  </si>
  <si>
    <t>E95</t>
  </si>
  <si>
    <t>Vexcera</t>
  </si>
  <si>
    <t>Vexcera-2</t>
  </si>
  <si>
    <t>Vexcera-3</t>
  </si>
  <si>
    <t>Vexcera-1</t>
  </si>
  <si>
    <t>HPSN606</t>
  </si>
  <si>
    <t>Dark Gray</t>
  </si>
  <si>
    <t>RO4003C</t>
  </si>
  <si>
    <t>RO4350B</t>
  </si>
  <si>
    <t>Rogers Corp.</t>
  </si>
  <si>
    <t>RO4000</t>
  </si>
  <si>
    <t>Ceramic Laminate</t>
  </si>
  <si>
    <t>PCB</t>
  </si>
  <si>
    <t>Paliney H3C</t>
  </si>
  <si>
    <t xml:space="preserve"> </t>
  </si>
  <si>
    <t>wire properties, see data cheet</t>
  </si>
  <si>
    <t>Music Wire</t>
  </si>
  <si>
    <t>A228 Steel</t>
  </si>
  <si>
    <t>14-60</t>
  </si>
  <si>
    <t>"-8"</t>
  </si>
  <si>
    <t>SK Alloy</t>
  </si>
  <si>
    <t>Gold</t>
  </si>
  <si>
    <t>Ag</t>
  </si>
  <si>
    <t>Au</t>
  </si>
  <si>
    <t>Tungsten</t>
  </si>
  <si>
    <t>W</t>
  </si>
  <si>
    <t>A66</t>
  </si>
  <si>
    <t>0.3-0.4</t>
  </si>
  <si>
    <t>Nickel Palladium</t>
  </si>
  <si>
    <t>"-9"</t>
  </si>
  <si>
    <t>PEEK Boedecker</t>
  </si>
  <si>
    <t>PEEK (unfilled)</t>
  </si>
  <si>
    <t>PEEK (30% glass filled)</t>
  </si>
  <si>
    <t>Tan/Black</t>
  </si>
  <si>
    <t>PEEK (30% carbon filled)</t>
  </si>
  <si>
    <t>PEEK(Ketron HPV)</t>
  </si>
  <si>
    <t>Black or Dark Gray</t>
  </si>
  <si>
    <t>M100</t>
  </si>
  <si>
    <t>M103</t>
  </si>
  <si>
    <t>M104</t>
  </si>
  <si>
    <t>M85</t>
  </si>
  <si>
    <t>similar to Ultem 1000</t>
  </si>
  <si>
    <t>similar to Ultem 1000 Black</t>
  </si>
  <si>
    <t>ULTEM 1000</t>
  </si>
  <si>
    <t>ULTEM 2100</t>
  </si>
  <si>
    <t>ULTEM 2200</t>
  </si>
  <si>
    <t>Sabic</t>
  </si>
  <si>
    <t>ULTEM 2300</t>
  </si>
  <si>
    <t>M109</t>
  </si>
  <si>
    <t>M114</t>
  </si>
  <si>
    <t>Semitron 420</t>
  </si>
  <si>
    <t>M118</t>
  </si>
  <si>
    <t>Krosaki</t>
  </si>
  <si>
    <t>see data sheet</t>
  </si>
  <si>
    <t>Macerite-EC</t>
  </si>
  <si>
    <t>Macerite-SP</t>
  </si>
  <si>
    <t>Macerite-HSP</t>
  </si>
  <si>
    <t>Macerite-CE</t>
  </si>
  <si>
    <t>Ivory</t>
  </si>
  <si>
    <t>Krosaki 2</t>
  </si>
  <si>
    <t>Macerite-BT</t>
  </si>
  <si>
    <t>Macerite-PN</t>
  </si>
  <si>
    <t>Macerite-NT</t>
  </si>
  <si>
    <t>Ariake</t>
  </si>
  <si>
    <t>Macerite-PG4</t>
  </si>
  <si>
    <t>Hardness (GPA)</t>
  </si>
  <si>
    <t>Gpa</t>
  </si>
  <si>
    <t>Date Added/ Updated</t>
  </si>
  <si>
    <t>Ariake Probe Card</t>
  </si>
  <si>
    <t>Ariake Reflector</t>
  </si>
  <si>
    <t>A48</t>
  </si>
  <si>
    <t>Dielectirc Breakdown Voltage</t>
  </si>
  <si>
    <t>AD-85</t>
  </si>
  <si>
    <t>Coorstek</t>
  </si>
  <si>
    <t>Coorstek-Alumina</t>
  </si>
  <si>
    <t>Alumina</t>
  </si>
  <si>
    <t>also called Macerite-ET by Krosaki</t>
  </si>
  <si>
    <t>AD-90</t>
  </si>
  <si>
    <t>AD-94</t>
  </si>
  <si>
    <t>AD-96</t>
  </si>
  <si>
    <t>AD-995</t>
  </si>
  <si>
    <t>FG-995</t>
  </si>
  <si>
    <t>PLASMAPURE AD-998</t>
  </si>
  <si>
    <t>PLASMAPURE-UC ALUMINA</t>
  </si>
  <si>
    <t>Hardness, Knoop</t>
  </si>
  <si>
    <t>Glass Ceramic (1)</t>
  </si>
  <si>
    <t>Aremco</t>
  </si>
  <si>
    <t>Glass Ceramic (2)</t>
  </si>
  <si>
    <t>Macor Glass Ceramic</t>
  </si>
  <si>
    <t>Magnesium Oxide</t>
  </si>
  <si>
    <t>MgO</t>
  </si>
  <si>
    <t>AlS</t>
  </si>
  <si>
    <t>AlO</t>
  </si>
  <si>
    <t>Alumino-Silicate (UF)</t>
  </si>
  <si>
    <t>Alumino-Silicate (FF)</t>
  </si>
  <si>
    <t>Aluminum Oxide (BF)</t>
  </si>
  <si>
    <t>Aluminum Oxide (FF)</t>
  </si>
  <si>
    <t>Boron Nitride (94)</t>
  </si>
  <si>
    <t>Boron Nitride (99)</t>
  </si>
  <si>
    <t>BN</t>
  </si>
  <si>
    <t>ALN-BN Composite</t>
  </si>
  <si>
    <t>ALN-BN</t>
  </si>
  <si>
    <t>Zirconia-Toughened Al2O3</t>
  </si>
  <si>
    <t>Al2O3</t>
  </si>
  <si>
    <t>Yttria Stabilized Zirconia</t>
  </si>
  <si>
    <t>MgO Partially Stabilized Zirconia</t>
  </si>
  <si>
    <t>YZr</t>
  </si>
  <si>
    <t>Chemical Description (simplified)</t>
  </si>
  <si>
    <t>Material    Type</t>
  </si>
  <si>
    <t>Photoveel L</t>
  </si>
  <si>
    <t>Aluminum Nitride</t>
  </si>
  <si>
    <t>AlN-BN</t>
  </si>
  <si>
    <t>hBN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</si>
</sst>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EFECE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2" fontId="2" fillId="0" borderId="0" xfId="1" applyNumberFormat="1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6" fillId="0" borderId="0" xfId="2" applyFill="1" applyBorder="1" applyAlignment="1">
      <alignment horizontal="center" vertical="center" wrapText="1"/>
    </xf>
    <xf numFmtId="2" fontId="2" fillId="0" borderId="0" xfId="1" quotePrefix="1" applyNumberFormat="1" applyFont="1" applyFill="1" applyBorder="1" applyAlignment="1">
      <alignment horizontal="center" vertical="center" wrapText="1"/>
    </xf>
    <xf numFmtId="14" fontId="2" fillId="0" borderId="0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11" fontId="2" fillId="0" borderId="0" xfId="0" applyNumberFormat="1" applyFont="1" applyFill="1" applyBorder="1" applyAlignment="1">
      <alignment horizontal="center" vertical="center" wrapText="1"/>
    </xf>
    <xf numFmtId="11" fontId="2" fillId="0" borderId="0" xfId="0" quotePrefix="1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right" vertical="center" wrapText="1"/>
    </xf>
    <xf numFmtId="0" fontId="3" fillId="4" borderId="5" xfId="0" applyFont="1" applyFill="1" applyBorder="1" applyAlignment="1">
      <alignment horizontal="right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164" fontId="2" fillId="0" borderId="0" xfId="1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0" fillId="0" borderId="4" xfId="0" applyBorder="1"/>
  </cellXfs>
  <cellStyles count="3">
    <cellStyle name="Comma" xfId="1" builtinId="3"/>
    <cellStyle name="Hyperlink" xfId="2" builtinId="8"/>
    <cellStyle name="Normal" xfId="0" builtinId="0"/>
  </cellStyles>
  <dxfs count="4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3" defaultTableStyle="TableStyleMedium2" defaultPivotStyle="PivotStyleLight16">
    <tableStyle name="PivotTable Style 1" table="0" count="0" xr9:uid="{6C2BCFC1-747B-4CF1-B3C6-336DA92EFAA1}"/>
    <tableStyle name="PivotTable Style 2" table="0" count="0" xr9:uid="{C1330EAE-AC11-4B88-9BAB-617A4C0B33B7}"/>
    <tableStyle name="Table Style 1" pivot="0" count="0" xr9:uid="{B103DA7F-AC0C-4F56-9B73-D685CFCDCB67}"/>
  </tableStyles>
  <colors>
    <mruColors>
      <color rgb="FFFEFECE"/>
      <color rgb="FFFF6600"/>
      <color rgb="FF1EA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124E90-05EF-466E-8619-B71D9F7FFE88}" name="Table13" displayName="Table13" ref="B2:AN93" totalsRowShown="0" headerRowDxfId="41" dataDxfId="39" headerRowBorderDxfId="40">
  <autoFilter ref="B2:AN93" xr:uid="{02668012-C8B4-46AC-921F-EC49EEBBFCA8}"/>
  <sortState xmlns:xlrd2="http://schemas.microsoft.com/office/spreadsheetml/2017/richdata2" ref="B3:AN93">
    <sortCondition ref="F2:F93"/>
  </sortState>
  <tableColumns count="39">
    <tableColumn id="2" xr3:uid="{17647E8E-C3B7-4C13-94B9-DD4FB63E592B}" name="Material Name" dataDxfId="38"/>
    <tableColumn id="3" xr3:uid="{3F7AC30A-57F3-4274-BD39-6E30F133B8DA}" name="Vendor" dataDxfId="37"/>
    <tableColumn id="4" xr3:uid="{A739BBF8-8E97-45C5-A47E-E1878A72ADD1}" name="Data Sheet" dataDxfId="36"/>
    <tableColumn id="5" xr3:uid="{7E1123BB-21FB-4166-A203-A1A3F013B74C}" name="Chemical Description (simplified)" dataDxfId="35"/>
    <tableColumn id="6" xr3:uid="{6813AE1A-F3B2-480A-BC1C-E75D12AB22AE}" name="Material    Type" dataDxfId="34"/>
    <tableColumn id="7" xr3:uid="{BF46DEA3-15BD-4768-805F-A5D1EAC498DB}" name="Cost" dataDxfId="33"/>
    <tableColumn id="8" xr3:uid="{8907D48F-8371-4543-9177-0D4064688DEE}" name="Color" dataDxfId="32"/>
    <tableColumn id="9" xr3:uid="{AA9A6662-691A-42A0-A354-4548372A3B4A}" name="Comments" dataDxfId="0"/>
    <tableColumn id="10" xr3:uid="{F32D29C0-0947-41BF-8650-5C199EF0E7E2}" name="Young's Modulus" dataDxfId="31"/>
    <tableColumn id="11" xr3:uid="{416DFE7E-BB71-43EF-8EAB-3AC5309DC0B2}" name="Yeild Strength" dataDxfId="30"/>
    <tableColumn id="12" xr3:uid="{A71C0FA0-B027-467E-85D6-EDD5CB062EFD}" name="Tensile Strength" dataDxfId="29"/>
    <tableColumn id="13" xr3:uid="{2C4C1D94-1BFC-434C-A204-9042383B71AB}" name="Shear Modulus" dataDxfId="28"/>
    <tableColumn id="14" xr3:uid="{1BE8FAE1-CC4B-48A6-B45C-42C3DA777B9C}" name="Shear Strength" dataDxfId="27"/>
    <tableColumn id="15" xr3:uid="{A466D2E2-57C7-4644-9C06-BF6615BC3D46}" name="Flexural Modulus" dataDxfId="26"/>
    <tableColumn id="16" xr3:uid="{A627483D-3B2E-4CA3-A6C4-2FD7E9FDFC08}" name="Flexural Strength" dataDxfId="25"/>
    <tableColumn id="17" xr3:uid="{E58AE0C8-03A1-407C-BA8C-BE0CA04BF54E}" name="Compressive Strength" dataDxfId="24"/>
    <tableColumn id="40" xr3:uid="{146CA901-A79A-4671-95DD-9E1B77B012BA}" name="Hardness, Rockwell" dataDxfId="23"/>
    <tableColumn id="18" xr3:uid="{2FB7E972-8122-481D-B08A-44F740307BCA}" name="Harness, Vickers" dataDxfId="22"/>
    <tableColumn id="1" xr3:uid="{816C15DA-63CB-46EB-B108-BBFA74AE10BB}" name="Hardness (GPA)" dataDxfId="21"/>
    <tableColumn id="43" xr3:uid="{936A7D25-1FEC-49D4-8C7A-0467DD150D15}" name="Hardness, Knoop" dataDxfId="20"/>
    <tableColumn id="19" xr3:uid="{DE8324E7-D6D8-4DF8-AD4E-13447C17D460}" name="Hardness, Brinell" dataDxfId="19"/>
    <tableColumn id="20" xr3:uid="{E3FBECA9-24F2-4BD9-9FDE-2B6BA8891C85}" name="Poison's Ratio" dataDxfId="18"/>
    <tableColumn id="21" xr3:uid="{452ECAD6-9FF5-4CB3-944E-166AC5F9DCDB}" name="Density" dataDxfId="17"/>
    <tableColumn id="22" xr3:uid="{F28D6ED0-155B-435C-9EA0-B81E3C0C51B5}" name="Water Absorption 24hrs" dataDxfId="16"/>
    <tableColumn id="23" xr3:uid="{1B4F0B91-7273-4FE2-91D9-CFE9FD2F33EC}" name="Water Absorption Saturation" dataDxfId="15"/>
    <tableColumn id="24" xr3:uid="{014CE394-8919-45BA-B245-92F731B61D0C}" name="Dielectric Constant" dataDxfId="14"/>
    <tableColumn id="25" xr3:uid="{AF2BCCBF-9647-4B85-9926-778A2D2F65B7}" name="Dielectric Strength" dataDxfId="13"/>
    <tableColumn id="38" xr3:uid="{361E7501-FA12-422A-B96F-8F71C2B312A3}" name="Dielectric Loss" dataDxfId="12"/>
    <tableColumn id="42" xr3:uid="{C6570D8D-68B5-4A19-98FA-3C9B20F4386C}" name="Dielectirc Breakdown Voltage" dataDxfId="11" dataCellStyle="Comma"/>
    <tableColumn id="26" xr3:uid="{DA902985-B761-4CA8-86E4-F6A045026F0F}" name="Electrial Volume Resistivity" dataDxfId="10"/>
    <tableColumn id="27" xr3:uid="{1F8682C0-F038-49A4-B918-DDD1C93E9E20}" name="Electrical Surface Resistivity" dataDxfId="9"/>
    <tableColumn id="29" xr3:uid="{544CAA52-9567-472A-A80C-682CE68AC1CE}" name="Dissipation Factor          " dataDxfId="8"/>
    <tableColumn id="30" xr3:uid="{B2C8CBC9-D1B9-4A99-9ACE-A857DBE34B53}" name="Thermal Expansion Coefficient" dataDxfId="7"/>
    <tableColumn id="32" xr3:uid="{07859A10-150E-484F-BC0A-BEA91DD2BF79}" name="Thermal Shock Resistance  " dataDxfId="6"/>
    <tableColumn id="33" xr3:uid="{894DDC2A-55A4-4D51-BBB5-F33CBC312C7F}" name="Thermal conductivity " dataDxfId="5"/>
    <tableColumn id="34" xr3:uid="{4D50B1AD-0739-42DF-BAC4-649D52B0CCA9}" name="Specific Heat Capacity" dataDxfId="4"/>
    <tableColumn id="35" xr3:uid="{E3CEA464-C4C7-4730-BECB-C4043D4071D9}" name="Max Operating Temp" dataDxfId="3"/>
    <tableColumn id="36" xr3:uid="{BA8504B2-E531-4143-934A-7C7CFE9358EE}" name="Melting Point" dataDxfId="2"/>
    <tableColumn id="37" xr3:uid="{808266B1-2182-4AF8-A6FD-3CE7FA7D6500}" name="Glass Transition Temp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terial%20Data%20Sheets\Coorstek-Alumina.pdf" TargetMode="External"/><Relationship Id="rId21" Type="http://schemas.openxmlformats.org/officeDocument/2006/relationships/hyperlink" Target="Material%20Data%20Sheets\Krosaki%20Propeties%20Table.pdf" TargetMode="External"/><Relationship Id="rId42" Type="http://schemas.openxmlformats.org/officeDocument/2006/relationships/hyperlink" Target="Material%20Data%20Sheets\ro4000-laminates-ro4003c-and-ro4350b---data-sheet.pdf" TargetMode="External"/><Relationship Id="rId47" Type="http://schemas.openxmlformats.org/officeDocument/2006/relationships/hyperlink" Target="Material%20Data%20Sheets\TECASINT_2011_brown_14.PDF" TargetMode="External"/><Relationship Id="rId63" Type="http://schemas.openxmlformats.org/officeDocument/2006/relationships/hyperlink" Target="Material%20Data%20Sheets\SemitronMDS100Datasheet.pdf" TargetMode="External"/><Relationship Id="rId68" Type="http://schemas.openxmlformats.org/officeDocument/2006/relationships/hyperlink" Target="Material%20Data%20Sheets\Coorstek-Alumina.pdf" TargetMode="External"/><Relationship Id="rId84" Type="http://schemas.openxmlformats.org/officeDocument/2006/relationships/hyperlink" Target="Material%20Data%20Sheets\Aremco%20Data%20Sheet.pdf" TargetMode="External"/><Relationship Id="rId89" Type="http://schemas.openxmlformats.org/officeDocument/2006/relationships/hyperlink" Target="Material%20Data%20Sheets\Ferrotec%20Mat%20Prop%20Sheet%201.pdf" TargetMode="External"/><Relationship Id="rId16" Type="http://schemas.openxmlformats.org/officeDocument/2006/relationships/hyperlink" Target="Material%20Data%20Sheets\VEXCERA%20Leflet_ENG%20(1).pdf" TargetMode="External"/><Relationship Id="rId11" Type="http://schemas.openxmlformats.org/officeDocument/2006/relationships/hyperlink" Target="Material%20Data%20Sheets\PC-USA-Boron-Nitride-Grade-A-Revised-7-5-2018.pdf" TargetMode="External"/><Relationship Id="rId32" Type="http://schemas.openxmlformats.org/officeDocument/2006/relationships/hyperlink" Target="Material%20Data%20Sheets\PEEK.pdf" TargetMode="External"/><Relationship Id="rId37" Type="http://schemas.openxmlformats.org/officeDocument/2006/relationships/hyperlink" Target="Material%20Data%20Sheets\Gold.pdf" TargetMode="External"/><Relationship Id="rId53" Type="http://schemas.openxmlformats.org/officeDocument/2006/relationships/hyperlink" Target="Material%20Data%20Sheets\Torlon%205060%20-%20%20Drake%20Plastics.pdf" TargetMode="External"/><Relationship Id="rId58" Type="http://schemas.openxmlformats.org/officeDocument/2006/relationships/hyperlink" Target="Material%20Data%20Sheets\Ti-6Al-4V%20(grade%205).pdf" TargetMode="External"/><Relationship Id="rId74" Type="http://schemas.openxmlformats.org/officeDocument/2006/relationships/hyperlink" Target="Material%20Data%20Sheets\Aremco%20Data%20Sheet.pdf" TargetMode="External"/><Relationship Id="rId79" Type="http://schemas.openxmlformats.org/officeDocument/2006/relationships/hyperlink" Target="Material%20Data%20Sheets\Aremco%20Data%20Sheet.pdf" TargetMode="External"/><Relationship Id="rId5" Type="http://schemas.openxmlformats.org/officeDocument/2006/relationships/hyperlink" Target="Material%20Data%20Sheets\Ferrotec%20Mat%20Prop%20Sheet%201.pdf" TargetMode="External"/><Relationship Id="rId90" Type="http://schemas.openxmlformats.org/officeDocument/2006/relationships/hyperlink" Target="Material%20Data%20Sheets\Ferrotec%20Mat%20Prop%20Sheet%201.pdf" TargetMode="External"/><Relationship Id="rId22" Type="http://schemas.openxmlformats.org/officeDocument/2006/relationships/hyperlink" Target="https://krosaki-fc.com/en/ceramics/maseraito.html" TargetMode="External"/><Relationship Id="rId27" Type="http://schemas.openxmlformats.org/officeDocument/2006/relationships/hyperlink" Target="Material%20Data%20Sheets\Semitron%20420.pdf" TargetMode="External"/><Relationship Id="rId43" Type="http://schemas.openxmlformats.org/officeDocument/2006/relationships/hyperlink" Target="Material%20Data%20Sheets\Vespel-SCP-5000-Data-Sheet.pdf" TargetMode="External"/><Relationship Id="rId48" Type="http://schemas.openxmlformats.org/officeDocument/2006/relationships/hyperlink" Target="Material%20Data%20Sheets\TECAPEI_natural_(Sabic_Ultem_1000_series)_14.PDF" TargetMode="External"/><Relationship Id="rId64" Type="http://schemas.openxmlformats.org/officeDocument/2006/relationships/hyperlink" Target="Material%20Data%20Sheets\SS%20301.pdf" TargetMode="External"/><Relationship Id="rId69" Type="http://schemas.openxmlformats.org/officeDocument/2006/relationships/hyperlink" Target="Material%20Data%20Sheets\Coorstek-Alumina.pdf" TargetMode="External"/><Relationship Id="rId8" Type="http://schemas.openxmlformats.org/officeDocument/2006/relationships/hyperlink" Target="Material%20Data%20Sheets\Ferrotec%20Mat%20Prop%20Sheet%202.pdf" TargetMode="External"/><Relationship Id="rId51" Type="http://schemas.openxmlformats.org/officeDocument/2006/relationships/hyperlink" Target="Material%20Data%20Sheets\Mitsubishi%20Data%20Sheet.pdf" TargetMode="External"/><Relationship Id="rId72" Type="http://schemas.openxmlformats.org/officeDocument/2006/relationships/hyperlink" Target="Material%20Data%20Sheets\Coorstek-Alumina.pdf" TargetMode="External"/><Relationship Id="rId80" Type="http://schemas.openxmlformats.org/officeDocument/2006/relationships/hyperlink" Target="Material%20Data%20Sheets\Aremco%20Data%20Sheet.pdf" TargetMode="External"/><Relationship Id="rId85" Type="http://schemas.openxmlformats.org/officeDocument/2006/relationships/hyperlink" Target="Material%20Data%20Sheets\Aremco%20Data%20Sheet.pdf" TargetMode="External"/><Relationship Id="rId93" Type="http://schemas.openxmlformats.org/officeDocument/2006/relationships/table" Target="../tables/table1.xml"/><Relationship Id="rId3" Type="http://schemas.openxmlformats.org/officeDocument/2006/relationships/hyperlink" Target="Material%20Data%20Sheets\Ferrotec%20Mat%20Prop%20Sheet%201.pdf" TargetMode="External"/><Relationship Id="rId12" Type="http://schemas.openxmlformats.org/officeDocument/2006/relationships/hyperlink" Target="Material%20Data%20Sheets\Ferrotec%20Mat%20Prop%20Sheet%201.pdf" TargetMode="External"/><Relationship Id="rId17" Type="http://schemas.openxmlformats.org/officeDocument/2006/relationships/hyperlink" Target="Material%20Data%20Sheets\Krosaki%20Propeties%20Table.pdf" TargetMode="External"/><Relationship Id="rId25" Type="http://schemas.openxmlformats.org/officeDocument/2006/relationships/hyperlink" Target="Material%20Data%20Sheets\Ariake%20Probe%20Card.pdf" TargetMode="External"/><Relationship Id="rId33" Type="http://schemas.openxmlformats.org/officeDocument/2006/relationships/hyperlink" Target="Material%20Data%20Sheets\PEEK.pdf" TargetMode="External"/><Relationship Id="rId38" Type="http://schemas.openxmlformats.org/officeDocument/2006/relationships/hyperlink" Target="Material%20Data%20Sheets\Silver.pdf" TargetMode="External"/><Relationship Id="rId46" Type="http://schemas.openxmlformats.org/officeDocument/2006/relationships/hyperlink" Target="Material%20Data%20Sheets\TECAPEI_black_(Sabic_Ultem_1000_series)_14.PDF" TargetMode="External"/><Relationship Id="rId59" Type="http://schemas.openxmlformats.org/officeDocument/2006/relationships/hyperlink" Target="Material%20Data%20Sheets\torlon-5030.pdf" TargetMode="External"/><Relationship Id="rId67" Type="http://schemas.openxmlformats.org/officeDocument/2006/relationships/hyperlink" Target="Material%20Data%20Sheets\Coorstek-Alumina.pdf" TargetMode="External"/><Relationship Id="rId20" Type="http://schemas.openxmlformats.org/officeDocument/2006/relationships/hyperlink" Target="Material%20Data%20Sheets\Krosaki%20Propeties%20Table.pdf" TargetMode="External"/><Relationship Id="rId41" Type="http://schemas.openxmlformats.org/officeDocument/2006/relationships/hyperlink" Target="Material%20Data%20Sheets\ro4000-laminates-ro4003c-and-ro4350b---data-sheet.pdf" TargetMode="External"/><Relationship Id="rId54" Type="http://schemas.openxmlformats.org/officeDocument/2006/relationships/hyperlink" Target="Material%20Data%20Sheets\MCAM-NA%20Kyron_GC_100.pdf" TargetMode="External"/><Relationship Id="rId62" Type="http://schemas.openxmlformats.org/officeDocument/2006/relationships/hyperlink" Target="Material%20Data%20Sheets\Quadrant%20Semitron%20MP370%20Data%20Sheet%202014-07.pdf" TargetMode="External"/><Relationship Id="rId70" Type="http://schemas.openxmlformats.org/officeDocument/2006/relationships/hyperlink" Target="Material%20Data%20Sheets\Coorstek-Alumina.pdf" TargetMode="External"/><Relationship Id="rId75" Type="http://schemas.openxmlformats.org/officeDocument/2006/relationships/hyperlink" Target="Material%20Data%20Sheets\Aremco%20Data%20Sheet.pdf" TargetMode="External"/><Relationship Id="rId83" Type="http://schemas.openxmlformats.org/officeDocument/2006/relationships/hyperlink" Target="Material%20Data%20Sheets\Aremco%20Data%20Sheet.pdf" TargetMode="External"/><Relationship Id="rId88" Type="http://schemas.openxmlformats.org/officeDocument/2006/relationships/hyperlink" Target="Material%20Data%20Sheets\Ferrotec%20Mat%20Prop%20Sheet%201.pdf" TargetMode="External"/><Relationship Id="rId91" Type="http://schemas.openxmlformats.org/officeDocument/2006/relationships/printerSettings" Target="../printerSettings/printerSettings1.bin"/><Relationship Id="rId1" Type="http://schemas.openxmlformats.org/officeDocument/2006/relationships/hyperlink" Target="Material%20Data%20Sheets\Ferrotec%20Mat%20Prop%20Sheet%201.pdf" TargetMode="External"/><Relationship Id="rId6" Type="http://schemas.openxmlformats.org/officeDocument/2006/relationships/hyperlink" Target="Material%20Data%20Sheets\Ferrotec%20Mat%20Prop%20Sheet%202.pdf" TargetMode="External"/><Relationship Id="rId15" Type="http://schemas.openxmlformats.org/officeDocument/2006/relationships/hyperlink" Target="Material%20Data%20Sheets\VEXCERA%20Leflet_ENG%20(1).pdf" TargetMode="External"/><Relationship Id="rId23" Type="http://schemas.openxmlformats.org/officeDocument/2006/relationships/hyperlink" Target="https://krosaki-fc.com/en/ceramics/maseraito.html" TargetMode="External"/><Relationship Id="rId28" Type="http://schemas.openxmlformats.org/officeDocument/2006/relationships/hyperlink" Target="Material%20Data%20Sheets\ULTEM&#8482;%20%20Resin_2300_SABIC.pdf" TargetMode="External"/><Relationship Id="rId36" Type="http://schemas.openxmlformats.org/officeDocument/2006/relationships/hyperlink" Target="Material%20Data%20Sheets\Tungsten.pdf" TargetMode="External"/><Relationship Id="rId49" Type="http://schemas.openxmlformats.org/officeDocument/2006/relationships/hyperlink" Target="Material%20Data%20Sheets\TECAPEEK_CMF_white_14.PDF" TargetMode="External"/><Relationship Id="rId57" Type="http://schemas.openxmlformats.org/officeDocument/2006/relationships/hyperlink" Target="Material%20Data%20Sheets\plavis-n.pdf" TargetMode="External"/><Relationship Id="rId10" Type="http://schemas.openxmlformats.org/officeDocument/2006/relationships/hyperlink" Target="Material%20Data%20Sheets\PC-USA-Shapal-Hi-M-Soft-1b.pdf" TargetMode="External"/><Relationship Id="rId31" Type="http://schemas.openxmlformats.org/officeDocument/2006/relationships/hyperlink" Target="Material%20Data%20Sheets\ULTEM&#8482;%20%20Resin_1000_SABIC.pdf" TargetMode="External"/><Relationship Id="rId44" Type="http://schemas.openxmlformats.org/officeDocument/2006/relationships/hyperlink" Target="Material%20Data%20Sheets\BeCu.pdf" TargetMode="External"/><Relationship Id="rId52" Type="http://schemas.openxmlformats.org/officeDocument/2006/relationships/hyperlink" Target="Material%20Data%20Sheets\Mitsubishi%20Data%20Sheet.pdf" TargetMode="External"/><Relationship Id="rId60" Type="http://schemas.openxmlformats.org/officeDocument/2006/relationships/hyperlink" Target="Material%20Data%20Sheets\Vespel_SP-1_Data.pdf" TargetMode="External"/><Relationship Id="rId65" Type="http://schemas.openxmlformats.org/officeDocument/2006/relationships/hyperlink" Target="Material%20Data%20Sheets\AL%206061.pdf" TargetMode="External"/><Relationship Id="rId73" Type="http://schemas.openxmlformats.org/officeDocument/2006/relationships/hyperlink" Target="Material%20Data%20Sheets\Coorstek-Alumina.pdf" TargetMode="External"/><Relationship Id="rId78" Type="http://schemas.openxmlformats.org/officeDocument/2006/relationships/hyperlink" Target="Material%20Data%20Sheets\Aremco%20Data%20Sheet.pdf" TargetMode="External"/><Relationship Id="rId81" Type="http://schemas.openxmlformats.org/officeDocument/2006/relationships/hyperlink" Target="Material%20Data%20Sheets\Aremco%20Data%20Sheet.pdf" TargetMode="External"/><Relationship Id="rId86" Type="http://schemas.openxmlformats.org/officeDocument/2006/relationships/hyperlink" Target="Material%20Data%20Sheets\Aremco%20Data%20Sheet.pdf" TargetMode="External"/><Relationship Id="rId94" Type="http://schemas.openxmlformats.org/officeDocument/2006/relationships/comments" Target="../comments1.xml"/><Relationship Id="rId4" Type="http://schemas.openxmlformats.org/officeDocument/2006/relationships/hyperlink" Target="Material%20Data%20Sheets\Ferrotec%20Mat%20Prop%20Sheet%201.pdf" TargetMode="External"/><Relationship Id="rId9" Type="http://schemas.openxmlformats.org/officeDocument/2006/relationships/hyperlink" Target="Material%20Data%20Sheets\Ferrotec%20Mat%20Prop%20Sheet%202.pdf" TargetMode="External"/><Relationship Id="rId13" Type="http://schemas.openxmlformats.org/officeDocument/2006/relationships/hyperlink" Target="Material%20Data%20Sheets\VEXCERA%20Leflet_ENG%20(1).pdf" TargetMode="External"/><Relationship Id="rId18" Type="http://schemas.openxmlformats.org/officeDocument/2006/relationships/hyperlink" Target="Material%20Data%20Sheets\Krosaki%20Propeties%20Table.pdf" TargetMode="External"/><Relationship Id="rId39" Type="http://schemas.openxmlformats.org/officeDocument/2006/relationships/hyperlink" Target="Material%20Data%20Sheets\Music%20Wire.pdf" TargetMode="External"/><Relationship Id="rId34" Type="http://schemas.openxmlformats.org/officeDocument/2006/relationships/hyperlink" Target="Material%20Data%20Sheets\PEEK.pdf" TargetMode="External"/><Relationship Id="rId50" Type="http://schemas.openxmlformats.org/officeDocument/2006/relationships/hyperlink" Target="Material%20Data%20Sheets\Mitsubishi%20Data%20Sheet.pdf" TargetMode="External"/><Relationship Id="rId55" Type="http://schemas.openxmlformats.org/officeDocument/2006/relationships/hyperlink" Target="Material%20Data%20Sheets\Datasheet_EtroX_V_EN.pdf" TargetMode="External"/><Relationship Id="rId76" Type="http://schemas.openxmlformats.org/officeDocument/2006/relationships/hyperlink" Target="Material%20Data%20Sheets\Aremco%20Data%20Sheet.pdf" TargetMode="External"/><Relationship Id="rId7" Type="http://schemas.openxmlformats.org/officeDocument/2006/relationships/hyperlink" Target="Material%20Data%20Sheets\Ferrotec%20Mat%20Prop%20Sheet%202.pdf" TargetMode="External"/><Relationship Id="rId71" Type="http://schemas.openxmlformats.org/officeDocument/2006/relationships/hyperlink" Target="Material%20Data%20Sheets\Coorstek-Alumina.pdf" TargetMode="External"/><Relationship Id="rId92" Type="http://schemas.openxmlformats.org/officeDocument/2006/relationships/vmlDrawing" Target="../drawings/vmlDrawing1.vml"/><Relationship Id="rId2" Type="http://schemas.openxmlformats.org/officeDocument/2006/relationships/hyperlink" Target="Material%20Data%20Sheets\macor.pdf" TargetMode="External"/><Relationship Id="rId29" Type="http://schemas.openxmlformats.org/officeDocument/2006/relationships/hyperlink" Target="Material%20Data%20Sheets\ULTEM&#8482;%20%20Resin_2200_SABIC.pdf" TargetMode="External"/><Relationship Id="rId24" Type="http://schemas.openxmlformats.org/officeDocument/2006/relationships/hyperlink" Target="Material%20Data%20Sheets\Ariake%20Reflector.pdf" TargetMode="External"/><Relationship Id="rId40" Type="http://schemas.openxmlformats.org/officeDocument/2006/relationships/hyperlink" Target="Material%20Data%20Sheets\Paliney_H3C_alloy_specifications.pdf" TargetMode="External"/><Relationship Id="rId45" Type="http://schemas.openxmlformats.org/officeDocument/2006/relationships/hyperlink" Target="Material%20Data%20Sheets\plavis-s.pdf" TargetMode="External"/><Relationship Id="rId66" Type="http://schemas.openxmlformats.org/officeDocument/2006/relationships/hyperlink" Target="Material%20Data%20Sheets\Cirlex-Data-Sheet-081518.pdf" TargetMode="External"/><Relationship Id="rId87" Type="http://schemas.openxmlformats.org/officeDocument/2006/relationships/hyperlink" Target="Material%20Data%20Sheets\Aremco%20Data%20Sheet.pdf" TargetMode="External"/><Relationship Id="rId61" Type="http://schemas.openxmlformats.org/officeDocument/2006/relationships/hyperlink" Target="Material%20Data%20Sheets\Al%207075.pdf" TargetMode="External"/><Relationship Id="rId82" Type="http://schemas.openxmlformats.org/officeDocument/2006/relationships/hyperlink" Target="Material%20Data%20Sheets\Aremco%20Data%20Sheet.pdf" TargetMode="External"/><Relationship Id="rId19" Type="http://schemas.openxmlformats.org/officeDocument/2006/relationships/hyperlink" Target="Material%20Data%20Sheets\Krosaki%20Propeties%20Table.pdf" TargetMode="External"/><Relationship Id="rId14" Type="http://schemas.openxmlformats.org/officeDocument/2006/relationships/hyperlink" Target="Material%20Data%20Sheets\VEXCERA%20Leflet_ENG%20(1).pdf" TargetMode="External"/><Relationship Id="rId30" Type="http://schemas.openxmlformats.org/officeDocument/2006/relationships/hyperlink" Target="Material%20Data%20Sheets\ULTEM&#8482;%20%20Resin_2100_SABIC.pdf" TargetMode="External"/><Relationship Id="rId35" Type="http://schemas.openxmlformats.org/officeDocument/2006/relationships/hyperlink" Target="Material%20Data%20Sheets\PEEK.pdf" TargetMode="External"/><Relationship Id="rId56" Type="http://schemas.openxmlformats.org/officeDocument/2006/relationships/hyperlink" Target="Material%20Data%20Sheets\Paliney7.pdf" TargetMode="External"/><Relationship Id="rId77" Type="http://schemas.openxmlformats.org/officeDocument/2006/relationships/hyperlink" Target="Material%20Data%20Sheets\Aremco%20Data%20Sheet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DCAE-72F0-4A39-A10E-0B167AF8718E}">
  <dimension ref="A1:AN103"/>
  <sheetViews>
    <sheetView tabSelected="1" zoomScaleNormal="100" workbookViewId="0">
      <pane xSplit="4" ySplit="3" topLeftCell="W16" activePane="bottomRight" state="frozen"/>
      <selection pane="topRight" activeCell="E1" sqref="E1"/>
      <selection pane="bottomLeft" activeCell="A4" sqref="A4"/>
      <selection pane="bottomRight" activeCell="AJ26" sqref="AJ26"/>
    </sheetView>
  </sheetViews>
  <sheetFormatPr defaultRowHeight="14.4" x14ac:dyDescent="0.3"/>
  <cols>
    <col min="1" max="1" width="9.5546875" bestFit="1" customWidth="1"/>
    <col min="2" max="2" width="25.109375" bestFit="1" customWidth="1"/>
    <col min="3" max="3" width="16.33203125" bestFit="1" customWidth="1"/>
    <col min="4" max="4" width="18.77734375" bestFit="1" customWidth="1"/>
    <col min="5" max="5" width="12.88671875" bestFit="1" customWidth="1"/>
    <col min="6" max="6" width="12.33203125" bestFit="1" customWidth="1"/>
    <col min="7" max="7" width="9.109375" bestFit="1" customWidth="1"/>
    <col min="8" max="8" width="9.88671875" bestFit="1" customWidth="1"/>
    <col min="9" max="9" width="17.5546875" style="45" bestFit="1" customWidth="1"/>
    <col min="10" max="16" width="10.77734375" customWidth="1"/>
    <col min="17" max="17" width="15.44140625" customWidth="1"/>
    <col min="18" max="40" width="10.77734375" customWidth="1"/>
  </cols>
  <sheetData>
    <row r="1" spans="1:40" x14ac:dyDescent="0.3">
      <c r="A1" s="39" t="s">
        <v>109</v>
      </c>
      <c r="B1" s="40"/>
      <c r="C1" s="15">
        <v>43852</v>
      </c>
      <c r="D1" s="16"/>
      <c r="E1" s="16"/>
      <c r="F1" s="16"/>
      <c r="G1" s="16"/>
      <c r="H1" s="34"/>
      <c r="I1" s="35"/>
      <c r="J1" s="36" t="s">
        <v>41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7" t="s">
        <v>42</v>
      </c>
      <c r="AB1" s="37"/>
      <c r="AC1" s="37"/>
      <c r="AD1" s="37"/>
      <c r="AE1" s="37"/>
      <c r="AF1" s="37"/>
      <c r="AG1" s="37"/>
      <c r="AH1" s="38" t="s">
        <v>43</v>
      </c>
      <c r="AI1" s="38"/>
      <c r="AJ1" s="38"/>
      <c r="AK1" s="38"/>
      <c r="AL1" s="38"/>
      <c r="AM1" s="38"/>
      <c r="AN1" s="38"/>
    </row>
    <row r="2" spans="1:40" ht="100.2" customHeight="1" x14ac:dyDescent="0.3">
      <c r="A2" s="14" t="s">
        <v>243</v>
      </c>
      <c r="B2" s="22" t="s">
        <v>74</v>
      </c>
      <c r="C2" s="14" t="s">
        <v>7</v>
      </c>
      <c r="D2" s="14" t="s">
        <v>84</v>
      </c>
      <c r="E2" s="14" t="s">
        <v>283</v>
      </c>
      <c r="F2" s="14" t="s">
        <v>284</v>
      </c>
      <c r="G2" s="14" t="s">
        <v>71</v>
      </c>
      <c r="H2" s="14" t="s">
        <v>75</v>
      </c>
      <c r="I2" s="14" t="s">
        <v>83</v>
      </c>
      <c r="J2" s="43" t="s">
        <v>48</v>
      </c>
      <c r="K2" s="12" t="s">
        <v>87</v>
      </c>
      <c r="L2" s="12" t="s">
        <v>49</v>
      </c>
      <c r="M2" s="12" t="s">
        <v>51</v>
      </c>
      <c r="N2" s="12" t="s">
        <v>52</v>
      </c>
      <c r="O2" s="12" t="s">
        <v>53</v>
      </c>
      <c r="P2" s="12" t="s">
        <v>54</v>
      </c>
      <c r="Q2" s="12" t="s">
        <v>55</v>
      </c>
      <c r="R2" s="12" t="s">
        <v>105</v>
      </c>
      <c r="S2" s="12" t="s">
        <v>94</v>
      </c>
      <c r="T2" s="12" t="s">
        <v>241</v>
      </c>
      <c r="U2" s="12" t="s">
        <v>260</v>
      </c>
      <c r="V2" s="12" t="s">
        <v>93</v>
      </c>
      <c r="W2" s="12" t="s">
        <v>44</v>
      </c>
      <c r="X2" s="12" t="s">
        <v>45</v>
      </c>
      <c r="Y2" s="12" t="s">
        <v>69</v>
      </c>
      <c r="Z2" s="12" t="s">
        <v>70</v>
      </c>
      <c r="AA2" s="26" t="s">
        <v>0</v>
      </c>
      <c r="AB2" s="18" t="s">
        <v>89</v>
      </c>
      <c r="AC2" s="18" t="s">
        <v>100</v>
      </c>
      <c r="AD2" s="18" t="s">
        <v>247</v>
      </c>
      <c r="AE2" s="18" t="s">
        <v>58</v>
      </c>
      <c r="AF2" s="18" t="s">
        <v>113</v>
      </c>
      <c r="AG2" s="18" t="s">
        <v>60</v>
      </c>
      <c r="AH2" s="20" t="s">
        <v>114</v>
      </c>
      <c r="AI2" s="20" t="s">
        <v>62</v>
      </c>
      <c r="AJ2" s="20" t="s">
        <v>65</v>
      </c>
      <c r="AK2" s="20" t="s">
        <v>123</v>
      </c>
      <c r="AL2" s="20" t="s">
        <v>82</v>
      </c>
      <c r="AM2" s="20" t="s">
        <v>66</v>
      </c>
      <c r="AN2" s="20" t="s">
        <v>68</v>
      </c>
    </row>
    <row r="3" spans="1:40" ht="29.4" thickBot="1" x14ac:dyDescent="0.35">
      <c r="A3" s="17" t="s">
        <v>24</v>
      </c>
      <c r="B3" s="23" t="s">
        <v>46</v>
      </c>
      <c r="C3" s="17" t="s">
        <v>24</v>
      </c>
      <c r="D3" s="17" t="s">
        <v>24</v>
      </c>
      <c r="E3" s="17" t="s">
        <v>24</v>
      </c>
      <c r="F3" s="17" t="s">
        <v>24</v>
      </c>
      <c r="G3" s="17" t="s">
        <v>24</v>
      </c>
      <c r="H3" s="17" t="s">
        <v>24</v>
      </c>
      <c r="I3" s="17" t="s">
        <v>24</v>
      </c>
      <c r="J3" s="44" t="s">
        <v>47</v>
      </c>
      <c r="K3" s="13" t="s">
        <v>50</v>
      </c>
      <c r="L3" s="13" t="s">
        <v>50</v>
      </c>
      <c r="M3" s="13" t="s">
        <v>47</v>
      </c>
      <c r="N3" s="13" t="s">
        <v>50</v>
      </c>
      <c r="O3" s="13" t="s">
        <v>47</v>
      </c>
      <c r="P3" s="13" t="s">
        <v>50</v>
      </c>
      <c r="Q3" s="13" t="s">
        <v>50</v>
      </c>
      <c r="R3" s="13" t="s">
        <v>24</v>
      </c>
      <c r="S3" s="13" t="s">
        <v>47</v>
      </c>
      <c r="T3" s="13" t="s">
        <v>242</v>
      </c>
      <c r="U3" s="13" t="s">
        <v>242</v>
      </c>
      <c r="V3" s="13" t="s">
        <v>24</v>
      </c>
      <c r="W3" s="13" t="s">
        <v>24</v>
      </c>
      <c r="X3" s="13" t="s">
        <v>95</v>
      </c>
      <c r="Y3" s="13" t="s">
        <v>56</v>
      </c>
      <c r="Z3" s="13" t="s">
        <v>56</v>
      </c>
      <c r="AA3" s="27" t="s">
        <v>57</v>
      </c>
      <c r="AB3" s="19" t="s">
        <v>90</v>
      </c>
      <c r="AC3" s="19" t="s">
        <v>101</v>
      </c>
      <c r="AD3" s="19" t="s">
        <v>90</v>
      </c>
      <c r="AE3" s="19" t="s">
        <v>59</v>
      </c>
      <c r="AF3" s="19" t="s">
        <v>59</v>
      </c>
      <c r="AG3" s="19" t="s">
        <v>57</v>
      </c>
      <c r="AH3" s="21" t="s">
        <v>61</v>
      </c>
      <c r="AI3" s="21" t="s">
        <v>63</v>
      </c>
      <c r="AJ3" s="21" t="s">
        <v>64</v>
      </c>
      <c r="AK3" s="21" t="s">
        <v>88</v>
      </c>
      <c r="AL3" s="21" t="s">
        <v>67</v>
      </c>
      <c r="AM3" s="21" t="s">
        <v>67</v>
      </c>
      <c r="AN3" s="21" t="s">
        <v>67</v>
      </c>
    </row>
    <row r="4" spans="1:40" ht="30.6" customHeight="1" x14ac:dyDescent="0.3">
      <c r="A4" s="11">
        <v>43846</v>
      </c>
      <c r="B4" s="24" t="s">
        <v>106</v>
      </c>
      <c r="C4" s="4" t="s">
        <v>32</v>
      </c>
      <c r="D4" s="9" t="s">
        <v>106</v>
      </c>
      <c r="E4" s="1" t="s">
        <v>108</v>
      </c>
      <c r="F4" s="1" t="s">
        <v>40</v>
      </c>
      <c r="G4" s="1" t="s">
        <v>24</v>
      </c>
      <c r="H4" s="1" t="s">
        <v>107</v>
      </c>
      <c r="I4" s="29" t="s">
        <v>24</v>
      </c>
      <c r="J4" s="3" t="s">
        <v>24</v>
      </c>
      <c r="K4" s="3" t="s">
        <v>24</v>
      </c>
      <c r="L4" s="3">
        <v>34.6</v>
      </c>
      <c r="M4" s="3" t="s">
        <v>24</v>
      </c>
      <c r="N4" s="3" t="s">
        <v>24</v>
      </c>
      <c r="O4" s="3">
        <v>66.88</v>
      </c>
      <c r="P4" s="3">
        <v>93.77</v>
      </c>
      <c r="Q4" s="3">
        <v>344.74</v>
      </c>
      <c r="R4" s="3" t="s">
        <v>246</v>
      </c>
      <c r="S4" s="3" t="s">
        <v>24</v>
      </c>
      <c r="T4" s="3" t="s">
        <v>24</v>
      </c>
      <c r="U4" s="3"/>
      <c r="V4" s="3" t="s">
        <v>24</v>
      </c>
      <c r="W4" s="3">
        <v>0.28999999999999998</v>
      </c>
      <c r="X4" s="3">
        <v>2.52</v>
      </c>
      <c r="Y4" s="3">
        <v>0.01</v>
      </c>
      <c r="Z4" s="28" t="s">
        <v>24</v>
      </c>
      <c r="AA4" s="2">
        <v>5.67</v>
      </c>
      <c r="AB4" s="2">
        <v>39.4</v>
      </c>
      <c r="AC4" s="2" t="s">
        <v>24</v>
      </c>
      <c r="AD4" s="2" t="s">
        <v>24</v>
      </c>
      <c r="AE4" s="31">
        <f>10^16</f>
        <v>1E+16</v>
      </c>
      <c r="AF4" s="31" t="s">
        <v>24</v>
      </c>
      <c r="AG4" s="3" t="s">
        <v>24</v>
      </c>
      <c r="AH4" s="5">
        <v>9.36</v>
      </c>
      <c r="AI4" s="3" t="s">
        <v>24</v>
      </c>
      <c r="AJ4" s="3">
        <v>10.16</v>
      </c>
      <c r="AK4" s="3" t="s">
        <v>24</v>
      </c>
      <c r="AL4" s="3">
        <v>1000</v>
      </c>
      <c r="AM4" s="3" t="s">
        <v>24</v>
      </c>
      <c r="AN4" s="3" t="s">
        <v>24</v>
      </c>
    </row>
    <row r="5" spans="1:40" ht="30.6" customHeight="1" x14ac:dyDescent="0.3">
      <c r="A5" s="11">
        <v>43852</v>
      </c>
      <c r="B5" s="25" t="s">
        <v>261</v>
      </c>
      <c r="C5" s="4" t="s">
        <v>262</v>
      </c>
      <c r="D5" s="9" t="s">
        <v>262</v>
      </c>
      <c r="E5" s="1" t="s">
        <v>108</v>
      </c>
      <c r="F5" s="1" t="s">
        <v>40</v>
      </c>
      <c r="G5" s="1" t="s">
        <v>24</v>
      </c>
      <c r="H5" s="1" t="s">
        <v>24</v>
      </c>
      <c r="I5" s="29" t="s">
        <v>24</v>
      </c>
      <c r="J5" s="1" t="s">
        <v>24</v>
      </c>
      <c r="K5" s="1" t="s">
        <v>24</v>
      </c>
      <c r="L5" s="1" t="s">
        <v>24</v>
      </c>
      <c r="M5" s="1" t="s">
        <v>24</v>
      </c>
      <c r="N5" s="1" t="s">
        <v>24</v>
      </c>
      <c r="O5" s="1" t="s">
        <v>24</v>
      </c>
      <c r="P5" s="3">
        <v>89.63</v>
      </c>
      <c r="Q5" s="3">
        <v>310.26</v>
      </c>
      <c r="R5" s="1" t="s">
        <v>24</v>
      </c>
      <c r="S5" s="1" t="s">
        <v>24</v>
      </c>
      <c r="T5" s="1" t="s">
        <v>24</v>
      </c>
      <c r="U5" s="1" t="s">
        <v>24</v>
      </c>
      <c r="V5" s="1" t="s">
        <v>24</v>
      </c>
      <c r="W5" s="1" t="s">
        <v>24</v>
      </c>
      <c r="X5" s="3">
        <v>3</v>
      </c>
      <c r="Y5" s="1" t="s">
        <v>24</v>
      </c>
      <c r="Z5" s="1" t="s">
        <v>24</v>
      </c>
      <c r="AA5" s="41">
        <v>6.7</v>
      </c>
      <c r="AB5" s="2">
        <v>28.74</v>
      </c>
      <c r="AC5" s="42">
        <v>8.9999999999999993E-3</v>
      </c>
      <c r="AD5" s="1" t="s">
        <v>24</v>
      </c>
      <c r="AE5" s="1" t="s">
        <v>24</v>
      </c>
      <c r="AF5" s="1" t="s">
        <v>24</v>
      </c>
      <c r="AG5" s="1" t="s">
        <v>24</v>
      </c>
      <c r="AH5" s="5">
        <v>10.8</v>
      </c>
      <c r="AI5" s="1" t="s">
        <v>24</v>
      </c>
      <c r="AJ5" s="3">
        <v>0.9</v>
      </c>
      <c r="AK5" s="1" t="s">
        <v>24</v>
      </c>
      <c r="AL5" s="3">
        <v>400</v>
      </c>
      <c r="AM5" s="1" t="s">
        <v>24</v>
      </c>
      <c r="AN5" s="1" t="s">
        <v>24</v>
      </c>
    </row>
    <row r="6" spans="1:40" ht="30.6" customHeight="1" x14ac:dyDescent="0.3">
      <c r="A6" s="11">
        <v>43852</v>
      </c>
      <c r="B6" s="25" t="s">
        <v>263</v>
      </c>
      <c r="C6" s="4" t="s">
        <v>262</v>
      </c>
      <c r="D6" s="9" t="s">
        <v>262</v>
      </c>
      <c r="E6" s="1" t="s">
        <v>108</v>
      </c>
      <c r="F6" s="1" t="s">
        <v>40</v>
      </c>
      <c r="G6" s="1" t="s">
        <v>24</v>
      </c>
      <c r="H6" s="1" t="s">
        <v>24</v>
      </c>
      <c r="I6" s="29" t="s">
        <v>24</v>
      </c>
      <c r="J6" s="1" t="s">
        <v>24</v>
      </c>
      <c r="K6" s="1" t="s">
        <v>24</v>
      </c>
      <c r="L6" s="1" t="s">
        <v>24</v>
      </c>
      <c r="M6" s="1" t="s">
        <v>24</v>
      </c>
      <c r="N6" s="1" t="s">
        <v>24</v>
      </c>
      <c r="O6" s="1" t="s">
        <v>24</v>
      </c>
      <c r="P6" s="3">
        <v>75.84</v>
      </c>
      <c r="Q6" s="3">
        <v>220.63</v>
      </c>
      <c r="R6" s="1" t="s">
        <v>24</v>
      </c>
      <c r="S6" s="1" t="s">
        <v>24</v>
      </c>
      <c r="T6" s="1" t="s">
        <v>24</v>
      </c>
      <c r="U6" s="1" t="s">
        <v>24</v>
      </c>
      <c r="V6" s="1" t="s">
        <v>24</v>
      </c>
      <c r="W6" s="1" t="s">
        <v>24</v>
      </c>
      <c r="X6" s="3">
        <v>2.8</v>
      </c>
      <c r="Y6" s="1" t="s">
        <v>24</v>
      </c>
      <c r="Z6" s="1" t="s">
        <v>24</v>
      </c>
      <c r="AA6" s="41">
        <v>6.8</v>
      </c>
      <c r="AB6" s="2">
        <v>16.54</v>
      </c>
      <c r="AC6" s="42">
        <v>1.2E-2</v>
      </c>
      <c r="AD6" s="1" t="s">
        <v>24</v>
      </c>
      <c r="AE6" s="1" t="s">
        <v>24</v>
      </c>
      <c r="AF6" s="1" t="s">
        <v>24</v>
      </c>
      <c r="AG6" s="1" t="s">
        <v>24</v>
      </c>
      <c r="AH6" s="5">
        <v>10.5</v>
      </c>
      <c r="AI6" s="1" t="s">
        <v>24</v>
      </c>
      <c r="AJ6" s="3">
        <v>1.3</v>
      </c>
      <c r="AK6" s="1" t="s">
        <v>24</v>
      </c>
      <c r="AL6" s="3">
        <v>593</v>
      </c>
      <c r="AM6" s="1" t="s">
        <v>24</v>
      </c>
      <c r="AN6" s="1" t="s">
        <v>24</v>
      </c>
    </row>
    <row r="7" spans="1:40" ht="30.6" customHeight="1" x14ac:dyDescent="0.3">
      <c r="A7" s="11">
        <v>43852</v>
      </c>
      <c r="B7" s="25" t="s">
        <v>264</v>
      </c>
      <c r="C7" s="4" t="s">
        <v>262</v>
      </c>
      <c r="D7" s="9" t="s">
        <v>262</v>
      </c>
      <c r="E7" s="1" t="s">
        <v>108</v>
      </c>
      <c r="F7" s="1" t="s">
        <v>40</v>
      </c>
      <c r="G7" s="1" t="s">
        <v>24</v>
      </c>
      <c r="H7" s="1" t="s">
        <v>24</v>
      </c>
      <c r="I7" s="29" t="s">
        <v>24</v>
      </c>
      <c r="J7" s="1" t="s">
        <v>24</v>
      </c>
      <c r="K7" s="1" t="s">
        <v>24</v>
      </c>
      <c r="L7" s="1" t="s">
        <v>24</v>
      </c>
      <c r="M7" s="1" t="s">
        <v>24</v>
      </c>
      <c r="N7" s="1" t="s">
        <v>24</v>
      </c>
      <c r="O7" s="1" t="s">
        <v>24</v>
      </c>
      <c r="P7" s="3">
        <v>93.77</v>
      </c>
      <c r="Q7" s="3">
        <v>344.74</v>
      </c>
      <c r="R7" s="1" t="s">
        <v>24</v>
      </c>
      <c r="S7" s="1" t="s">
        <v>24</v>
      </c>
      <c r="T7" s="1" t="s">
        <v>24</v>
      </c>
      <c r="U7" s="1" t="s">
        <v>24</v>
      </c>
      <c r="V7" s="1" t="s">
        <v>24</v>
      </c>
      <c r="W7" s="1" t="s">
        <v>24</v>
      </c>
      <c r="X7" s="3">
        <v>2.52</v>
      </c>
      <c r="Y7" s="1" t="s">
        <v>24</v>
      </c>
      <c r="Z7" s="1" t="s">
        <v>24</v>
      </c>
      <c r="AA7" s="41">
        <v>6</v>
      </c>
      <c r="AB7" s="2">
        <v>30.91</v>
      </c>
      <c r="AC7" s="42">
        <v>5.0000000000000001E-3</v>
      </c>
      <c r="AD7" s="1" t="s">
        <v>24</v>
      </c>
      <c r="AE7" s="1" t="s">
        <v>24</v>
      </c>
      <c r="AF7" s="1" t="s">
        <v>24</v>
      </c>
      <c r="AG7" s="1" t="s">
        <v>24</v>
      </c>
      <c r="AH7" s="5">
        <v>12.6</v>
      </c>
      <c r="AI7" s="1" t="s">
        <v>24</v>
      </c>
      <c r="AJ7" s="3">
        <v>1.46</v>
      </c>
      <c r="AK7" s="1" t="s">
        <v>24</v>
      </c>
      <c r="AL7" s="3">
        <v>800</v>
      </c>
      <c r="AM7" s="1" t="s">
        <v>24</v>
      </c>
      <c r="AN7" s="1" t="s">
        <v>24</v>
      </c>
    </row>
    <row r="8" spans="1:40" ht="30.6" customHeight="1" x14ac:dyDescent="0.3">
      <c r="A8" s="11">
        <v>43852</v>
      </c>
      <c r="B8" s="25" t="s">
        <v>265</v>
      </c>
      <c r="C8" s="4" t="s">
        <v>262</v>
      </c>
      <c r="D8" s="9" t="s">
        <v>262</v>
      </c>
      <c r="E8" s="1" t="s">
        <v>266</v>
      </c>
      <c r="F8" s="1" t="s">
        <v>40</v>
      </c>
      <c r="G8" s="1" t="s">
        <v>24</v>
      </c>
      <c r="H8" s="1" t="s">
        <v>24</v>
      </c>
      <c r="I8" s="29" t="s">
        <v>24</v>
      </c>
      <c r="J8" s="1" t="s">
        <v>24</v>
      </c>
      <c r="K8" s="1" t="s">
        <v>24</v>
      </c>
      <c r="L8" s="1" t="s">
        <v>24</v>
      </c>
      <c r="M8" s="1" t="s">
        <v>24</v>
      </c>
      <c r="N8" s="1" t="s">
        <v>24</v>
      </c>
      <c r="O8" s="1" t="s">
        <v>24</v>
      </c>
      <c r="P8" s="3">
        <v>241.31</v>
      </c>
      <c r="Q8" s="3">
        <v>827.37</v>
      </c>
      <c r="R8" s="1" t="s">
        <v>24</v>
      </c>
      <c r="S8" s="1" t="s">
        <v>24</v>
      </c>
      <c r="T8" s="1" t="s">
        <v>24</v>
      </c>
      <c r="U8" s="1" t="s">
        <v>24</v>
      </c>
      <c r="V8" s="1" t="s">
        <v>24</v>
      </c>
      <c r="W8" s="1" t="s">
        <v>24</v>
      </c>
      <c r="X8" s="3">
        <v>3.45</v>
      </c>
      <c r="Y8" s="1" t="s">
        <v>24</v>
      </c>
      <c r="Z8" s="1" t="s">
        <v>24</v>
      </c>
      <c r="AA8" s="41">
        <v>9.6</v>
      </c>
      <c r="AB8" s="2">
        <v>5.91</v>
      </c>
      <c r="AC8" s="42" t="s">
        <v>24</v>
      </c>
      <c r="AD8" s="1" t="s">
        <v>24</v>
      </c>
      <c r="AE8" s="1" t="s">
        <v>24</v>
      </c>
      <c r="AF8" s="1" t="s">
        <v>24</v>
      </c>
      <c r="AG8" s="1" t="s">
        <v>24</v>
      </c>
      <c r="AH8" s="5">
        <v>13.9</v>
      </c>
      <c r="AI8" s="1" t="s">
        <v>24</v>
      </c>
      <c r="AJ8" s="3">
        <v>2.2000000000000002</v>
      </c>
      <c r="AK8" s="1" t="s">
        <v>24</v>
      </c>
      <c r="AL8" s="3">
        <v>1800</v>
      </c>
      <c r="AM8" s="1" t="s">
        <v>24</v>
      </c>
      <c r="AN8" s="1" t="s">
        <v>24</v>
      </c>
    </row>
    <row r="9" spans="1:40" ht="30.6" customHeight="1" x14ac:dyDescent="0.3">
      <c r="A9" s="11">
        <v>43852</v>
      </c>
      <c r="B9" s="25" t="s">
        <v>269</v>
      </c>
      <c r="C9" s="4" t="s">
        <v>262</v>
      </c>
      <c r="D9" s="9" t="s">
        <v>262</v>
      </c>
      <c r="E9" s="1" t="s">
        <v>267</v>
      </c>
      <c r="F9" s="1" t="s">
        <v>40</v>
      </c>
      <c r="G9" s="1" t="s">
        <v>24</v>
      </c>
      <c r="H9" s="1" t="s">
        <v>24</v>
      </c>
      <c r="I9" s="29" t="s">
        <v>24</v>
      </c>
      <c r="J9" s="1" t="s">
        <v>24</v>
      </c>
      <c r="K9" s="1" t="s">
        <v>24</v>
      </c>
      <c r="L9" s="1" t="s">
        <v>24</v>
      </c>
      <c r="M9" s="1" t="s">
        <v>24</v>
      </c>
      <c r="N9" s="1" t="s">
        <v>24</v>
      </c>
      <c r="O9" s="1" t="s">
        <v>24</v>
      </c>
      <c r="P9" s="3">
        <v>31.03</v>
      </c>
      <c r="Q9" s="3">
        <v>82.74</v>
      </c>
      <c r="R9" s="1" t="s">
        <v>24</v>
      </c>
      <c r="S9" s="1" t="s">
        <v>24</v>
      </c>
      <c r="T9" s="1" t="s">
        <v>24</v>
      </c>
      <c r="U9" s="1" t="s">
        <v>24</v>
      </c>
      <c r="V9" s="1" t="s">
        <v>24</v>
      </c>
      <c r="W9" s="1" t="s">
        <v>24</v>
      </c>
      <c r="X9" s="3">
        <v>2.4</v>
      </c>
      <c r="Y9" s="1" t="s">
        <v>24</v>
      </c>
      <c r="Z9" s="1" t="s">
        <v>24</v>
      </c>
      <c r="AA9" s="41">
        <v>5.8</v>
      </c>
      <c r="AB9" s="2">
        <v>3.15</v>
      </c>
      <c r="AC9" s="42">
        <v>0.06</v>
      </c>
      <c r="AD9" s="1" t="s">
        <v>24</v>
      </c>
      <c r="AE9" s="1" t="s">
        <v>24</v>
      </c>
      <c r="AF9" s="1" t="s">
        <v>24</v>
      </c>
      <c r="AG9" s="1" t="s">
        <v>24</v>
      </c>
      <c r="AH9" s="5">
        <v>4.5</v>
      </c>
      <c r="AI9" s="1" t="s">
        <v>24</v>
      </c>
      <c r="AJ9" s="3">
        <v>1.6</v>
      </c>
      <c r="AK9" s="1" t="s">
        <v>24</v>
      </c>
      <c r="AL9" s="3">
        <v>537</v>
      </c>
      <c r="AM9" s="1" t="s">
        <v>24</v>
      </c>
      <c r="AN9" s="1" t="s">
        <v>24</v>
      </c>
    </row>
    <row r="10" spans="1:40" ht="30.6" customHeight="1" x14ac:dyDescent="0.3">
      <c r="A10" s="11">
        <v>43852</v>
      </c>
      <c r="B10" s="25" t="s">
        <v>270</v>
      </c>
      <c r="C10" s="4" t="s">
        <v>262</v>
      </c>
      <c r="D10" s="9" t="s">
        <v>262</v>
      </c>
      <c r="E10" s="1" t="s">
        <v>267</v>
      </c>
      <c r="F10" s="1" t="s">
        <v>40</v>
      </c>
      <c r="G10" s="1" t="s">
        <v>24</v>
      </c>
      <c r="H10" s="1" t="s">
        <v>24</v>
      </c>
      <c r="I10" s="29" t="s">
        <v>24</v>
      </c>
      <c r="J10" s="1" t="s">
        <v>24</v>
      </c>
      <c r="K10" s="1" t="s">
        <v>24</v>
      </c>
      <c r="L10" s="1" t="s">
        <v>24</v>
      </c>
      <c r="M10" s="1" t="s">
        <v>24</v>
      </c>
      <c r="N10" s="1" t="s">
        <v>24</v>
      </c>
      <c r="O10" s="1" t="s">
        <v>24</v>
      </c>
      <c r="P10" s="3">
        <v>68.95</v>
      </c>
      <c r="Q10" s="3">
        <v>172.37</v>
      </c>
      <c r="R10" s="1" t="s">
        <v>24</v>
      </c>
      <c r="S10" s="1" t="s">
        <v>24</v>
      </c>
      <c r="T10" s="1" t="s">
        <v>24</v>
      </c>
      <c r="U10" s="1" t="s">
        <v>24</v>
      </c>
      <c r="V10" s="1" t="s">
        <v>24</v>
      </c>
      <c r="W10" s="1" t="s">
        <v>24</v>
      </c>
      <c r="X10" s="3">
        <v>2.2999999999999998</v>
      </c>
      <c r="Y10" s="1" t="s">
        <v>24</v>
      </c>
      <c r="Z10" s="1" t="s">
        <v>24</v>
      </c>
      <c r="AA10" s="41">
        <v>5.3</v>
      </c>
      <c r="AB10" s="2">
        <v>3.94</v>
      </c>
      <c r="AC10" s="42">
        <v>5.2999999999999999E-2</v>
      </c>
      <c r="AD10" s="1" t="s">
        <v>24</v>
      </c>
      <c r="AE10" s="1" t="s">
        <v>24</v>
      </c>
      <c r="AF10" s="1" t="s">
        <v>24</v>
      </c>
      <c r="AG10" s="1" t="s">
        <v>24</v>
      </c>
      <c r="AH10" s="5">
        <v>5.2</v>
      </c>
      <c r="AI10" s="1" t="s">
        <v>24</v>
      </c>
      <c r="AJ10" s="3">
        <v>1.3</v>
      </c>
      <c r="AK10" s="1" t="s">
        <v>24</v>
      </c>
      <c r="AL10" s="3">
        <v>1150</v>
      </c>
      <c r="AM10" s="1" t="s">
        <v>24</v>
      </c>
      <c r="AN10" s="1" t="s">
        <v>24</v>
      </c>
    </row>
    <row r="11" spans="1:40" ht="30.6" customHeight="1" x14ac:dyDescent="0.3">
      <c r="A11" s="11">
        <v>43852</v>
      </c>
      <c r="B11" s="25" t="s">
        <v>271</v>
      </c>
      <c r="C11" s="4" t="s">
        <v>262</v>
      </c>
      <c r="D11" s="9" t="s">
        <v>262</v>
      </c>
      <c r="E11" s="1" t="s">
        <v>268</v>
      </c>
      <c r="F11" s="1" t="s">
        <v>40</v>
      </c>
      <c r="G11" s="1" t="s">
        <v>24</v>
      </c>
      <c r="H11" s="1" t="s">
        <v>24</v>
      </c>
      <c r="I11" s="29" t="s">
        <v>24</v>
      </c>
      <c r="J11" s="1" t="s">
        <v>24</v>
      </c>
      <c r="K11" s="1" t="s">
        <v>24</v>
      </c>
      <c r="L11" s="1" t="s">
        <v>24</v>
      </c>
      <c r="M11" s="1" t="s">
        <v>24</v>
      </c>
      <c r="N11" s="1" t="s">
        <v>24</v>
      </c>
      <c r="O11" s="1" t="s">
        <v>24</v>
      </c>
      <c r="P11" s="3">
        <v>27.58</v>
      </c>
      <c r="Q11" s="3">
        <v>62.05</v>
      </c>
      <c r="R11" s="1" t="s">
        <v>24</v>
      </c>
      <c r="S11" s="1" t="s">
        <v>24</v>
      </c>
      <c r="T11" s="1" t="s">
        <v>24</v>
      </c>
      <c r="U11" s="1" t="s">
        <v>24</v>
      </c>
      <c r="V11" s="1" t="s">
        <v>24</v>
      </c>
      <c r="W11" s="1" t="s">
        <v>24</v>
      </c>
      <c r="X11" s="3">
        <v>3</v>
      </c>
      <c r="Y11" s="1" t="s">
        <v>24</v>
      </c>
      <c r="Z11" s="1" t="s">
        <v>24</v>
      </c>
      <c r="AA11" s="41">
        <v>5.5</v>
      </c>
      <c r="AB11" s="2">
        <v>3.15</v>
      </c>
      <c r="AC11" s="42">
        <v>3.0000000000000001E-3</v>
      </c>
      <c r="AD11" s="1" t="s">
        <v>24</v>
      </c>
      <c r="AE11" s="1" t="s">
        <v>24</v>
      </c>
      <c r="AF11" s="1" t="s">
        <v>24</v>
      </c>
      <c r="AG11" s="1" t="s">
        <v>24</v>
      </c>
      <c r="AH11" s="5">
        <v>6.3</v>
      </c>
      <c r="AI11" s="1" t="s">
        <v>24</v>
      </c>
      <c r="AJ11" s="3">
        <v>4.3</v>
      </c>
      <c r="AK11" s="1" t="s">
        <v>24</v>
      </c>
      <c r="AL11" s="3">
        <v>1427</v>
      </c>
      <c r="AM11" s="1" t="s">
        <v>24</v>
      </c>
      <c r="AN11" s="1" t="s">
        <v>24</v>
      </c>
    </row>
    <row r="12" spans="1:40" ht="30.6" customHeight="1" x14ac:dyDescent="0.3">
      <c r="A12" s="11">
        <v>43852</v>
      </c>
      <c r="B12" s="25" t="s">
        <v>272</v>
      </c>
      <c r="C12" s="4" t="s">
        <v>262</v>
      </c>
      <c r="D12" s="9" t="s">
        <v>262</v>
      </c>
      <c r="E12" s="1" t="s">
        <v>268</v>
      </c>
      <c r="F12" s="1" t="s">
        <v>40</v>
      </c>
      <c r="G12" s="1" t="s">
        <v>24</v>
      </c>
      <c r="H12" s="1" t="s">
        <v>24</v>
      </c>
      <c r="I12" s="29" t="s">
        <v>24</v>
      </c>
      <c r="J12" s="1" t="s">
        <v>24</v>
      </c>
      <c r="K12" s="1" t="s">
        <v>24</v>
      </c>
      <c r="L12" s="1" t="s">
        <v>24</v>
      </c>
      <c r="M12" s="1" t="s">
        <v>24</v>
      </c>
      <c r="N12" s="1" t="s">
        <v>24</v>
      </c>
      <c r="O12" s="1" t="s">
        <v>24</v>
      </c>
      <c r="P12" s="3">
        <v>317.16000000000003</v>
      </c>
      <c r="Q12" s="3">
        <v>2344.21</v>
      </c>
      <c r="R12" s="1" t="s">
        <v>24</v>
      </c>
      <c r="S12" s="1" t="s">
        <v>24</v>
      </c>
      <c r="T12" s="1" t="s">
        <v>24</v>
      </c>
      <c r="U12" s="1" t="s">
        <v>24</v>
      </c>
      <c r="V12" s="1" t="s">
        <v>24</v>
      </c>
      <c r="W12" s="1" t="s">
        <v>24</v>
      </c>
      <c r="X12" s="3">
        <v>3.9</v>
      </c>
      <c r="Y12" s="1" t="s">
        <v>24</v>
      </c>
      <c r="Z12" s="1" t="s">
        <v>24</v>
      </c>
      <c r="AA12" s="41">
        <v>9.3000000000000007</v>
      </c>
      <c r="AB12" s="2">
        <v>8.86</v>
      </c>
      <c r="AC12" s="42">
        <v>1.8E-3</v>
      </c>
      <c r="AD12" s="1" t="s">
        <v>24</v>
      </c>
      <c r="AE12" s="1" t="s">
        <v>24</v>
      </c>
      <c r="AF12" s="1" t="s">
        <v>24</v>
      </c>
      <c r="AG12" s="1" t="s">
        <v>24</v>
      </c>
      <c r="AH12" s="5">
        <v>6.3</v>
      </c>
      <c r="AI12" s="1" t="s">
        <v>24</v>
      </c>
      <c r="AJ12" s="3">
        <v>31.7</v>
      </c>
      <c r="AK12" s="1" t="s">
        <v>24</v>
      </c>
      <c r="AL12" s="3">
        <v>1649</v>
      </c>
      <c r="AM12" s="1" t="s">
        <v>24</v>
      </c>
      <c r="AN12" s="1" t="s">
        <v>24</v>
      </c>
    </row>
    <row r="13" spans="1:40" ht="30.6" customHeight="1" x14ac:dyDescent="0.3">
      <c r="A13" s="11">
        <v>43852</v>
      </c>
      <c r="B13" s="25" t="s">
        <v>273</v>
      </c>
      <c r="C13" s="4" t="s">
        <v>262</v>
      </c>
      <c r="D13" s="9" t="s">
        <v>262</v>
      </c>
      <c r="E13" s="1" t="s">
        <v>275</v>
      </c>
      <c r="F13" s="1" t="s">
        <v>40</v>
      </c>
      <c r="G13" s="1" t="s">
        <v>24</v>
      </c>
      <c r="H13" s="1" t="s">
        <v>24</v>
      </c>
      <c r="I13" s="29" t="s">
        <v>24</v>
      </c>
      <c r="J13" s="1" t="s">
        <v>24</v>
      </c>
      <c r="K13" s="1" t="s">
        <v>24</v>
      </c>
      <c r="L13" s="1" t="s">
        <v>24</v>
      </c>
      <c r="M13" s="1" t="s">
        <v>24</v>
      </c>
      <c r="N13" s="1" t="s">
        <v>24</v>
      </c>
      <c r="O13" s="1" t="s">
        <v>24</v>
      </c>
      <c r="P13" s="3">
        <v>51.71</v>
      </c>
      <c r="Q13" s="3">
        <v>68.95</v>
      </c>
      <c r="R13" s="1" t="s">
        <v>24</v>
      </c>
      <c r="S13" s="1" t="s">
        <v>24</v>
      </c>
      <c r="T13" s="1" t="s">
        <v>24</v>
      </c>
      <c r="U13" s="1" t="s">
        <v>24</v>
      </c>
      <c r="V13" s="1" t="s">
        <v>24</v>
      </c>
      <c r="W13" s="1" t="s">
        <v>24</v>
      </c>
      <c r="X13" s="3">
        <v>1.9</v>
      </c>
      <c r="Y13" s="1" t="s">
        <v>24</v>
      </c>
      <c r="Z13" s="1" t="s">
        <v>24</v>
      </c>
      <c r="AA13" s="41">
        <v>4.0999999999999996</v>
      </c>
      <c r="AB13" s="2">
        <v>52.76</v>
      </c>
      <c r="AC13" s="42">
        <v>2.0000000000000001E-4</v>
      </c>
      <c r="AD13" s="1" t="s">
        <v>24</v>
      </c>
      <c r="AE13" s="1" t="s">
        <v>24</v>
      </c>
      <c r="AF13" s="1" t="s">
        <v>24</v>
      </c>
      <c r="AG13" s="1" t="s">
        <v>24</v>
      </c>
      <c r="AH13" s="5">
        <v>4</v>
      </c>
      <c r="AI13" s="1" t="s">
        <v>24</v>
      </c>
      <c r="AJ13" s="3">
        <v>55</v>
      </c>
      <c r="AK13" s="1" t="s">
        <v>24</v>
      </c>
      <c r="AL13" s="3">
        <v>1150</v>
      </c>
      <c r="AM13" s="1" t="s">
        <v>24</v>
      </c>
      <c r="AN13" s="1" t="s">
        <v>24</v>
      </c>
    </row>
    <row r="14" spans="1:40" ht="30.6" customHeight="1" x14ac:dyDescent="0.3">
      <c r="A14" s="11">
        <v>43852</v>
      </c>
      <c r="B14" s="25" t="s">
        <v>274</v>
      </c>
      <c r="C14" s="4" t="s">
        <v>262</v>
      </c>
      <c r="D14" s="9" t="s">
        <v>262</v>
      </c>
      <c r="E14" s="1" t="s">
        <v>275</v>
      </c>
      <c r="F14" s="1" t="s">
        <v>40</v>
      </c>
      <c r="G14" s="1" t="s">
        <v>24</v>
      </c>
      <c r="H14" s="1" t="s">
        <v>24</v>
      </c>
      <c r="I14" s="29" t="s">
        <v>24</v>
      </c>
      <c r="J14" s="1" t="s">
        <v>24</v>
      </c>
      <c r="K14" s="1" t="s">
        <v>24</v>
      </c>
      <c r="L14" s="1" t="s">
        <v>24</v>
      </c>
      <c r="M14" s="1" t="s">
        <v>24</v>
      </c>
      <c r="N14" s="1" t="s">
        <v>24</v>
      </c>
      <c r="O14" s="1" t="s">
        <v>24</v>
      </c>
      <c r="P14" s="3">
        <v>19.309999999999999</v>
      </c>
      <c r="Q14" s="3">
        <v>33.090000000000003</v>
      </c>
      <c r="R14" s="1" t="s">
        <v>24</v>
      </c>
      <c r="S14" s="1" t="s">
        <v>24</v>
      </c>
      <c r="T14" s="1" t="s">
        <v>24</v>
      </c>
      <c r="U14" s="1" t="s">
        <v>24</v>
      </c>
      <c r="V14" s="1" t="s">
        <v>24</v>
      </c>
      <c r="W14" s="1" t="s">
        <v>24</v>
      </c>
      <c r="X14" s="3">
        <v>1.7</v>
      </c>
      <c r="Y14" s="1" t="s">
        <v>24</v>
      </c>
      <c r="Z14" s="1" t="s">
        <v>24</v>
      </c>
      <c r="AA14" s="41">
        <v>3.8</v>
      </c>
      <c r="AB14" s="2">
        <v>34.06</v>
      </c>
      <c r="AC14" s="42">
        <v>2.0000000000000001E-4</v>
      </c>
      <c r="AD14" s="1" t="s">
        <v>24</v>
      </c>
      <c r="AE14" s="1" t="s">
        <v>24</v>
      </c>
      <c r="AF14" s="1" t="s">
        <v>24</v>
      </c>
      <c r="AG14" s="1" t="s">
        <v>24</v>
      </c>
      <c r="AH14" s="5">
        <v>0.3</v>
      </c>
      <c r="AI14" s="1" t="s">
        <v>24</v>
      </c>
      <c r="AJ14" s="3">
        <v>22</v>
      </c>
      <c r="AK14" s="1" t="s">
        <v>24</v>
      </c>
      <c r="AL14" s="3">
        <v>3000</v>
      </c>
      <c r="AM14" s="1" t="s">
        <v>24</v>
      </c>
      <c r="AN14" s="1" t="s">
        <v>24</v>
      </c>
    </row>
    <row r="15" spans="1:40" ht="30.6" customHeight="1" x14ac:dyDescent="0.3">
      <c r="A15" s="11">
        <v>43852</v>
      </c>
      <c r="B15" s="25" t="s">
        <v>276</v>
      </c>
      <c r="C15" s="4" t="s">
        <v>262</v>
      </c>
      <c r="D15" s="9" t="s">
        <v>262</v>
      </c>
      <c r="E15" s="1" t="s">
        <v>277</v>
      </c>
      <c r="F15" s="1" t="s">
        <v>40</v>
      </c>
      <c r="G15" s="1" t="s">
        <v>24</v>
      </c>
      <c r="H15" s="1" t="s">
        <v>24</v>
      </c>
      <c r="I15" s="29" t="s">
        <v>24</v>
      </c>
      <c r="J15" s="1" t="s">
        <v>24</v>
      </c>
      <c r="K15" s="1" t="s">
        <v>24</v>
      </c>
      <c r="L15" s="1" t="s">
        <v>24</v>
      </c>
      <c r="M15" s="1" t="s">
        <v>24</v>
      </c>
      <c r="N15" s="1" t="s">
        <v>24</v>
      </c>
      <c r="O15" s="1" t="s">
        <v>24</v>
      </c>
      <c r="P15" s="3">
        <v>125.48</v>
      </c>
      <c r="Q15" s="3" t="s">
        <v>24</v>
      </c>
      <c r="R15" s="1" t="s">
        <v>24</v>
      </c>
      <c r="S15" s="1" t="s">
        <v>24</v>
      </c>
      <c r="T15" s="1" t="s">
        <v>24</v>
      </c>
      <c r="U15" s="1" t="s">
        <v>24</v>
      </c>
      <c r="V15" s="1" t="s">
        <v>24</v>
      </c>
      <c r="W15" s="1" t="s">
        <v>24</v>
      </c>
      <c r="X15" s="3">
        <v>2.4300000000000002</v>
      </c>
      <c r="Y15" s="1" t="s">
        <v>24</v>
      </c>
      <c r="Z15" s="1" t="s">
        <v>24</v>
      </c>
      <c r="AA15" s="41">
        <v>6.4</v>
      </c>
      <c r="AB15" s="2">
        <v>42.91</v>
      </c>
      <c r="AC15" s="42" t="s">
        <v>24</v>
      </c>
      <c r="AD15" s="1" t="s">
        <v>24</v>
      </c>
      <c r="AE15" s="1" t="s">
        <v>24</v>
      </c>
      <c r="AF15" s="1" t="s">
        <v>24</v>
      </c>
      <c r="AG15" s="1" t="s">
        <v>24</v>
      </c>
      <c r="AH15" s="5">
        <v>5.6</v>
      </c>
      <c r="AI15" s="1" t="s">
        <v>24</v>
      </c>
      <c r="AJ15" s="3">
        <v>40</v>
      </c>
      <c r="AK15" s="1" t="s">
        <v>24</v>
      </c>
      <c r="AL15" s="3">
        <v>700</v>
      </c>
      <c r="AM15" s="1" t="s">
        <v>24</v>
      </c>
      <c r="AN15" s="1" t="s">
        <v>24</v>
      </c>
    </row>
    <row r="16" spans="1:40" ht="30.6" customHeight="1" x14ac:dyDescent="0.3">
      <c r="A16" s="11">
        <v>43852</v>
      </c>
      <c r="B16" s="25" t="s">
        <v>278</v>
      </c>
      <c r="C16" s="4" t="s">
        <v>262</v>
      </c>
      <c r="D16" s="9" t="s">
        <v>262</v>
      </c>
      <c r="E16" s="1" t="s">
        <v>279</v>
      </c>
      <c r="F16" s="1" t="s">
        <v>40</v>
      </c>
      <c r="G16" s="1" t="s">
        <v>24</v>
      </c>
      <c r="H16" s="1" t="s">
        <v>24</v>
      </c>
      <c r="I16" s="29" t="s">
        <v>24</v>
      </c>
      <c r="J16" s="1" t="s">
        <v>24</v>
      </c>
      <c r="K16" s="1" t="s">
        <v>24</v>
      </c>
      <c r="L16" s="1" t="s">
        <v>24</v>
      </c>
      <c r="M16" s="1" t="s">
        <v>24</v>
      </c>
      <c r="N16" s="1" t="s">
        <v>24</v>
      </c>
      <c r="O16" s="1" t="s">
        <v>24</v>
      </c>
      <c r="P16" s="3">
        <v>448.16</v>
      </c>
      <c r="Q16" s="3">
        <v>2902.69</v>
      </c>
      <c r="R16" s="1" t="s">
        <v>24</v>
      </c>
      <c r="S16" s="1" t="s">
        <v>24</v>
      </c>
      <c r="T16" s="1" t="s">
        <v>24</v>
      </c>
      <c r="U16" s="1" t="s">
        <v>24</v>
      </c>
      <c r="V16" s="1" t="s">
        <v>24</v>
      </c>
      <c r="W16" s="1" t="s">
        <v>24</v>
      </c>
      <c r="X16" s="3">
        <v>4.3</v>
      </c>
      <c r="Y16" s="1" t="s">
        <v>24</v>
      </c>
      <c r="Z16" s="1" t="s">
        <v>24</v>
      </c>
      <c r="AA16" s="41">
        <v>10.6</v>
      </c>
      <c r="AB16" s="2">
        <v>8.98</v>
      </c>
      <c r="AC16" s="42">
        <v>5.0000000000000001E-4</v>
      </c>
      <c r="AD16" s="1" t="s">
        <v>24</v>
      </c>
      <c r="AE16" s="1" t="s">
        <v>24</v>
      </c>
      <c r="AF16" s="1" t="s">
        <v>24</v>
      </c>
      <c r="AG16" s="1" t="s">
        <v>24</v>
      </c>
      <c r="AH16" s="5">
        <v>8.3000000000000007</v>
      </c>
      <c r="AI16" s="1" t="s">
        <v>24</v>
      </c>
      <c r="AJ16" s="3">
        <v>27</v>
      </c>
      <c r="AK16" s="1" t="s">
        <v>24</v>
      </c>
      <c r="AL16" s="3">
        <v>1200</v>
      </c>
      <c r="AM16" s="1" t="s">
        <v>24</v>
      </c>
      <c r="AN16" s="1" t="s">
        <v>24</v>
      </c>
    </row>
    <row r="17" spans="1:40" ht="30.6" customHeight="1" x14ac:dyDescent="0.3">
      <c r="A17" s="11">
        <v>43852</v>
      </c>
      <c r="B17" s="25" t="s">
        <v>281</v>
      </c>
      <c r="C17" s="4" t="s">
        <v>262</v>
      </c>
      <c r="D17" s="9" t="s">
        <v>262</v>
      </c>
      <c r="E17" s="1" t="s">
        <v>266</v>
      </c>
      <c r="F17" s="1" t="s">
        <v>40</v>
      </c>
      <c r="G17" s="1" t="s">
        <v>24</v>
      </c>
      <c r="H17" s="1" t="s">
        <v>24</v>
      </c>
      <c r="I17" s="29" t="s">
        <v>24</v>
      </c>
      <c r="J17" s="1" t="s">
        <v>24</v>
      </c>
      <c r="K17" s="1" t="s">
        <v>24</v>
      </c>
      <c r="L17" s="1" t="s">
        <v>24</v>
      </c>
      <c r="M17" s="1" t="s">
        <v>24</v>
      </c>
      <c r="N17" s="1" t="s">
        <v>24</v>
      </c>
      <c r="O17" s="1" t="s">
        <v>24</v>
      </c>
      <c r="P17" s="3">
        <v>413.69</v>
      </c>
      <c r="Q17" s="3">
        <v>1751.27</v>
      </c>
      <c r="R17" s="1" t="s">
        <v>24</v>
      </c>
      <c r="S17" s="1" t="s">
        <v>24</v>
      </c>
      <c r="T17" s="1" t="s">
        <v>24</v>
      </c>
      <c r="U17" s="1" t="s">
        <v>24</v>
      </c>
      <c r="V17" s="1" t="s">
        <v>24</v>
      </c>
      <c r="W17" s="1" t="s">
        <v>24</v>
      </c>
      <c r="X17" s="3">
        <v>5.85</v>
      </c>
      <c r="Y17" s="1" t="s">
        <v>24</v>
      </c>
      <c r="Z17" s="1" t="s">
        <v>24</v>
      </c>
      <c r="AA17" s="41">
        <v>28</v>
      </c>
      <c r="AB17" s="2">
        <v>9.4499999999999993</v>
      </c>
      <c r="AC17" s="42">
        <v>1E-3</v>
      </c>
      <c r="AD17" s="1" t="s">
        <v>24</v>
      </c>
      <c r="AE17" s="1" t="s">
        <v>24</v>
      </c>
      <c r="AF17" s="1" t="s">
        <v>24</v>
      </c>
      <c r="AG17" s="1" t="s">
        <v>24</v>
      </c>
      <c r="AH17" s="5">
        <v>10.1</v>
      </c>
      <c r="AI17" s="1" t="s">
        <v>24</v>
      </c>
      <c r="AJ17" s="3">
        <v>2.2000000000000002</v>
      </c>
      <c r="AK17" s="1" t="s">
        <v>24</v>
      </c>
      <c r="AL17" s="3">
        <v>1200</v>
      </c>
      <c r="AM17" s="1" t="s">
        <v>24</v>
      </c>
      <c r="AN17" s="1" t="s">
        <v>24</v>
      </c>
    </row>
    <row r="18" spans="1:40" ht="30.6" customHeight="1" x14ac:dyDescent="0.3">
      <c r="A18" s="11">
        <v>43852</v>
      </c>
      <c r="B18" s="25" t="s">
        <v>280</v>
      </c>
      <c r="C18" s="4" t="s">
        <v>262</v>
      </c>
      <c r="D18" s="9" t="s">
        <v>262</v>
      </c>
      <c r="E18" s="1" t="s">
        <v>282</v>
      </c>
      <c r="F18" s="1" t="s">
        <v>40</v>
      </c>
      <c r="G18" s="1" t="s">
        <v>24</v>
      </c>
      <c r="H18" s="1" t="s">
        <v>24</v>
      </c>
      <c r="I18" s="29" t="s">
        <v>24</v>
      </c>
      <c r="J18" s="1" t="s">
        <v>24</v>
      </c>
      <c r="K18" s="1" t="s">
        <v>24</v>
      </c>
      <c r="L18" s="1" t="s">
        <v>24</v>
      </c>
      <c r="M18" s="1" t="s">
        <v>24</v>
      </c>
      <c r="N18" s="1" t="s">
        <v>24</v>
      </c>
      <c r="O18" s="1" t="s">
        <v>24</v>
      </c>
      <c r="P18" s="3">
        <v>206.84</v>
      </c>
      <c r="Q18" s="3">
        <v>2502.8000000000002</v>
      </c>
      <c r="R18" s="1" t="s">
        <v>24</v>
      </c>
      <c r="S18" s="1" t="s">
        <v>24</v>
      </c>
      <c r="T18" s="1" t="s">
        <v>24</v>
      </c>
      <c r="U18" s="1" t="s">
        <v>24</v>
      </c>
      <c r="V18" s="1" t="s">
        <v>24</v>
      </c>
      <c r="W18" s="1" t="s">
        <v>24</v>
      </c>
      <c r="X18" s="3">
        <v>5.85</v>
      </c>
      <c r="Y18" s="1" t="s">
        <v>24</v>
      </c>
      <c r="Z18" s="1" t="s">
        <v>24</v>
      </c>
      <c r="AA18" s="41">
        <v>29</v>
      </c>
      <c r="AB18" s="2">
        <v>8.98</v>
      </c>
      <c r="AC18" s="42">
        <v>1E-3</v>
      </c>
      <c r="AD18" s="1" t="s">
        <v>24</v>
      </c>
      <c r="AE18" s="1" t="s">
        <v>24</v>
      </c>
      <c r="AF18" s="1" t="s">
        <v>24</v>
      </c>
      <c r="AG18" s="1" t="s">
        <v>24</v>
      </c>
      <c r="AH18" s="5">
        <v>10.5</v>
      </c>
      <c r="AI18" s="1" t="s">
        <v>24</v>
      </c>
      <c r="AJ18" s="3">
        <v>2.2000000000000002</v>
      </c>
      <c r="AK18" s="1" t="s">
        <v>24</v>
      </c>
      <c r="AL18" s="3">
        <v>1800</v>
      </c>
      <c r="AM18" s="1" t="s">
        <v>24</v>
      </c>
      <c r="AN18" s="1" t="s">
        <v>24</v>
      </c>
    </row>
    <row r="19" spans="1:40" ht="30.6" customHeight="1" x14ac:dyDescent="0.3">
      <c r="A19" s="11">
        <v>43846</v>
      </c>
      <c r="B19" s="24" t="s">
        <v>16</v>
      </c>
      <c r="C19" s="4" t="s">
        <v>8</v>
      </c>
      <c r="D19" s="9" t="s">
        <v>128</v>
      </c>
      <c r="E19" s="1" t="s">
        <v>102</v>
      </c>
      <c r="F19" s="1" t="s">
        <v>40</v>
      </c>
      <c r="G19" s="1" t="s">
        <v>24</v>
      </c>
      <c r="H19" s="1" t="s">
        <v>98</v>
      </c>
      <c r="I19" s="29" t="s">
        <v>24</v>
      </c>
      <c r="J19" s="3">
        <v>200</v>
      </c>
      <c r="K19" s="3" t="s">
        <v>24</v>
      </c>
      <c r="L19" s="3" t="s">
        <v>24</v>
      </c>
      <c r="M19" s="3" t="s">
        <v>24</v>
      </c>
      <c r="N19" s="3" t="s">
        <v>24</v>
      </c>
      <c r="O19" s="3" t="s">
        <v>24</v>
      </c>
      <c r="P19" s="3">
        <v>520</v>
      </c>
      <c r="Q19" s="3" t="s">
        <v>24</v>
      </c>
      <c r="R19" s="3" t="s">
        <v>24</v>
      </c>
      <c r="S19" s="3">
        <v>4</v>
      </c>
      <c r="T19" s="3" t="s">
        <v>24</v>
      </c>
      <c r="U19" s="3" t="s">
        <v>24</v>
      </c>
      <c r="V19" s="3" t="s">
        <v>24</v>
      </c>
      <c r="W19" s="3" t="s">
        <v>24</v>
      </c>
      <c r="X19" s="3">
        <v>2.72</v>
      </c>
      <c r="Y19" s="3">
        <v>0</v>
      </c>
      <c r="Z19" s="28">
        <v>0</v>
      </c>
      <c r="AA19" s="2">
        <v>6</v>
      </c>
      <c r="AB19" s="3" t="s">
        <v>24</v>
      </c>
      <c r="AC19" s="2">
        <v>10</v>
      </c>
      <c r="AD19" s="2">
        <v>20</v>
      </c>
      <c r="AE19" s="31">
        <f>10^15</f>
        <v>1000000000000000</v>
      </c>
      <c r="AF19" s="31" t="s">
        <v>24</v>
      </c>
      <c r="AG19" s="3" t="s">
        <v>24</v>
      </c>
      <c r="AH19" s="5">
        <v>1.8</v>
      </c>
      <c r="AI19" s="3">
        <v>600</v>
      </c>
      <c r="AJ19" s="3">
        <v>70</v>
      </c>
      <c r="AK19" s="3" t="s">
        <v>24</v>
      </c>
      <c r="AL19" s="3">
        <v>1000</v>
      </c>
      <c r="AM19" s="3" t="s">
        <v>24</v>
      </c>
      <c r="AN19" s="3" t="s">
        <v>24</v>
      </c>
    </row>
    <row r="20" spans="1:40" ht="30.6" customHeight="1" x14ac:dyDescent="0.3">
      <c r="A20" s="11">
        <v>43846</v>
      </c>
      <c r="B20" s="25" t="s">
        <v>3</v>
      </c>
      <c r="C20" s="4" t="s">
        <v>8</v>
      </c>
      <c r="D20" s="9" t="s">
        <v>128</v>
      </c>
      <c r="E20" s="1" t="s">
        <v>102</v>
      </c>
      <c r="F20" s="1" t="s">
        <v>40</v>
      </c>
      <c r="G20" s="1" t="s">
        <v>24</v>
      </c>
      <c r="H20" s="1" t="s">
        <v>98</v>
      </c>
      <c r="I20" s="29" t="s">
        <v>24</v>
      </c>
      <c r="J20" s="3">
        <v>157</v>
      </c>
      <c r="K20" s="3" t="s">
        <v>24</v>
      </c>
      <c r="L20" s="3" t="s">
        <v>24</v>
      </c>
      <c r="M20" s="3" t="s">
        <v>24</v>
      </c>
      <c r="N20" s="3" t="s">
        <v>24</v>
      </c>
      <c r="O20" s="3" t="s">
        <v>24</v>
      </c>
      <c r="P20" s="3">
        <v>440</v>
      </c>
      <c r="Q20" s="3" t="s">
        <v>24</v>
      </c>
      <c r="R20" s="3" t="s">
        <v>24</v>
      </c>
      <c r="S20" s="3">
        <v>2.2999999999999998</v>
      </c>
      <c r="T20" s="3" t="s">
        <v>24</v>
      </c>
      <c r="U20" s="3" t="s">
        <v>24</v>
      </c>
      <c r="V20" s="3" t="s">
        <v>24</v>
      </c>
      <c r="W20" s="3" t="s">
        <v>24</v>
      </c>
      <c r="X20" s="3">
        <v>2.56</v>
      </c>
      <c r="Y20" s="3">
        <v>0</v>
      </c>
      <c r="Z20" s="28">
        <v>0</v>
      </c>
      <c r="AA20" s="2">
        <v>5.5</v>
      </c>
      <c r="AB20" s="3" t="s">
        <v>24</v>
      </c>
      <c r="AC20" s="2">
        <v>10</v>
      </c>
      <c r="AD20" s="2">
        <v>18</v>
      </c>
      <c r="AE20" s="31">
        <f>10^15</f>
        <v>1000000000000000</v>
      </c>
      <c r="AF20" s="32" t="s">
        <v>24</v>
      </c>
      <c r="AG20" s="3" t="s">
        <v>24</v>
      </c>
      <c r="AH20" s="5">
        <v>1.4</v>
      </c>
      <c r="AI20" s="3">
        <v>600</v>
      </c>
      <c r="AJ20" s="3">
        <v>50</v>
      </c>
      <c r="AK20" s="3" t="s">
        <v>24</v>
      </c>
      <c r="AL20" s="3">
        <v>1000</v>
      </c>
      <c r="AM20" s="3" t="s">
        <v>24</v>
      </c>
      <c r="AN20" s="3" t="s">
        <v>24</v>
      </c>
    </row>
    <row r="21" spans="1:40" ht="30.6" customHeight="1" x14ac:dyDescent="0.3">
      <c r="A21" s="11">
        <v>43846</v>
      </c>
      <c r="B21" s="25" t="s">
        <v>17</v>
      </c>
      <c r="C21" s="4" t="s">
        <v>8</v>
      </c>
      <c r="D21" s="9" t="s">
        <v>128</v>
      </c>
      <c r="E21" s="1" t="s">
        <v>102</v>
      </c>
      <c r="F21" s="1" t="s">
        <v>40</v>
      </c>
      <c r="G21" s="1" t="s">
        <v>24</v>
      </c>
      <c r="H21" s="1" t="s">
        <v>98</v>
      </c>
      <c r="I21" s="29" t="s">
        <v>24</v>
      </c>
      <c r="J21" s="3">
        <v>140</v>
      </c>
      <c r="K21" s="3" t="s">
        <v>24</v>
      </c>
      <c r="L21" s="3" t="s">
        <v>24</v>
      </c>
      <c r="M21" s="3" t="s">
        <v>24</v>
      </c>
      <c r="N21" s="3" t="s">
        <v>24</v>
      </c>
      <c r="O21" s="3" t="s">
        <v>24</v>
      </c>
      <c r="P21" s="3">
        <v>340</v>
      </c>
      <c r="Q21" s="3" t="s">
        <v>24</v>
      </c>
      <c r="R21" s="3" t="s">
        <v>24</v>
      </c>
      <c r="S21" s="3">
        <v>2.2999999999999998</v>
      </c>
      <c r="T21" s="3" t="s">
        <v>24</v>
      </c>
      <c r="U21" s="3" t="s">
        <v>24</v>
      </c>
      <c r="V21" s="3" t="s">
        <v>24</v>
      </c>
      <c r="W21" s="3" t="s">
        <v>24</v>
      </c>
      <c r="X21" s="3">
        <v>3.35</v>
      </c>
      <c r="Y21" s="3">
        <v>0</v>
      </c>
      <c r="Z21" s="28">
        <v>0</v>
      </c>
      <c r="AA21" s="3">
        <v>8.5</v>
      </c>
      <c r="AB21" s="3" t="s">
        <v>24</v>
      </c>
      <c r="AC21" s="3">
        <v>20</v>
      </c>
      <c r="AD21" s="3">
        <v>20</v>
      </c>
      <c r="AE21" s="31">
        <f>10^15</f>
        <v>1000000000000000</v>
      </c>
      <c r="AF21" s="31" t="s">
        <v>24</v>
      </c>
      <c r="AG21" s="3" t="s">
        <v>24</v>
      </c>
      <c r="AH21" s="5">
        <v>3.4</v>
      </c>
      <c r="AI21" s="3">
        <v>400</v>
      </c>
      <c r="AJ21" s="3">
        <v>30</v>
      </c>
      <c r="AK21" s="3" t="s">
        <v>24</v>
      </c>
      <c r="AL21" s="3">
        <v>1000</v>
      </c>
      <c r="AM21" s="3" t="s">
        <v>24</v>
      </c>
      <c r="AN21" s="3" t="s">
        <v>24</v>
      </c>
    </row>
    <row r="22" spans="1:40" ht="30.6" customHeight="1" x14ac:dyDescent="0.3">
      <c r="A22" s="11">
        <v>43846</v>
      </c>
      <c r="B22" s="25" t="s">
        <v>18</v>
      </c>
      <c r="C22" s="4" t="s">
        <v>8</v>
      </c>
      <c r="D22" s="9" t="s">
        <v>128</v>
      </c>
      <c r="E22" s="1" t="s">
        <v>102</v>
      </c>
      <c r="F22" s="1" t="s">
        <v>40</v>
      </c>
      <c r="G22" s="1" t="s">
        <v>24</v>
      </c>
      <c r="H22" s="1" t="s">
        <v>99</v>
      </c>
      <c r="I22" s="29" t="s">
        <v>24</v>
      </c>
      <c r="J22" s="3">
        <v>130</v>
      </c>
      <c r="K22" s="3" t="s">
        <v>24</v>
      </c>
      <c r="L22" s="3" t="s">
        <v>24</v>
      </c>
      <c r="M22" s="3" t="s">
        <v>24</v>
      </c>
      <c r="N22" s="3" t="s">
        <v>24</v>
      </c>
      <c r="O22" s="3" t="s">
        <v>24</v>
      </c>
      <c r="P22" s="3">
        <v>320</v>
      </c>
      <c r="Q22" s="3" t="s">
        <v>24</v>
      </c>
      <c r="R22" s="3" t="s">
        <v>24</v>
      </c>
      <c r="S22" s="3">
        <v>2.2999999999999998</v>
      </c>
      <c r="T22" s="3" t="s">
        <v>24</v>
      </c>
      <c r="U22" s="3" t="s">
        <v>24</v>
      </c>
      <c r="V22" s="3" t="s">
        <v>24</v>
      </c>
      <c r="W22" s="3" t="s">
        <v>24</v>
      </c>
      <c r="X22" s="3">
        <v>3.5</v>
      </c>
      <c r="Y22" s="3">
        <v>0</v>
      </c>
      <c r="Z22" s="28">
        <v>0</v>
      </c>
      <c r="AA22" s="2">
        <v>9</v>
      </c>
      <c r="AB22" s="3" t="s">
        <v>24</v>
      </c>
      <c r="AC22" s="2">
        <v>25</v>
      </c>
      <c r="AD22" s="2">
        <v>30</v>
      </c>
      <c r="AE22" s="31">
        <f>10^15</f>
        <v>1000000000000000</v>
      </c>
      <c r="AF22" s="31" t="s">
        <v>24</v>
      </c>
      <c r="AG22" s="3" t="s">
        <v>24</v>
      </c>
      <c r="AH22" s="5">
        <v>4.7</v>
      </c>
      <c r="AI22" s="3">
        <v>400</v>
      </c>
      <c r="AJ22" s="3">
        <v>23</v>
      </c>
      <c r="AK22" s="3" t="s">
        <v>24</v>
      </c>
      <c r="AL22" s="3">
        <v>1000</v>
      </c>
      <c r="AM22" s="3" t="s">
        <v>24</v>
      </c>
      <c r="AN22" s="3" t="s">
        <v>24</v>
      </c>
    </row>
    <row r="23" spans="1:40" ht="30.6" customHeight="1" x14ac:dyDescent="0.3">
      <c r="A23" s="11">
        <v>43846</v>
      </c>
      <c r="B23" s="25" t="s">
        <v>170</v>
      </c>
      <c r="C23" s="4" t="s">
        <v>8</v>
      </c>
      <c r="D23" s="9" t="s">
        <v>128</v>
      </c>
      <c r="E23" s="1" t="s">
        <v>102</v>
      </c>
      <c r="F23" s="1" t="s">
        <v>40</v>
      </c>
      <c r="G23" s="1" t="s">
        <v>24</v>
      </c>
      <c r="H23" s="1" t="s">
        <v>107</v>
      </c>
      <c r="I23" s="29" t="s">
        <v>24</v>
      </c>
      <c r="J23" s="3">
        <v>66</v>
      </c>
      <c r="K23" s="3" t="s">
        <v>24</v>
      </c>
      <c r="L23" s="3" t="s">
        <v>24</v>
      </c>
      <c r="M23" s="3" t="s">
        <v>24</v>
      </c>
      <c r="N23" s="3" t="s">
        <v>24</v>
      </c>
      <c r="O23" s="3" t="s">
        <v>24</v>
      </c>
      <c r="P23" s="3">
        <v>150</v>
      </c>
      <c r="Q23" s="3" t="s">
        <v>24</v>
      </c>
      <c r="R23" s="3" t="s">
        <v>24</v>
      </c>
      <c r="S23" s="3">
        <v>2.2000000000000002</v>
      </c>
      <c r="T23" s="3" t="s">
        <v>24</v>
      </c>
      <c r="U23" s="3" t="s">
        <v>24</v>
      </c>
      <c r="V23" s="3" t="s">
        <v>24</v>
      </c>
      <c r="W23" s="3" t="s">
        <v>24</v>
      </c>
      <c r="X23" s="3">
        <v>2.59</v>
      </c>
      <c r="Y23" s="3" t="s">
        <v>24</v>
      </c>
      <c r="Z23" s="28">
        <v>0</v>
      </c>
      <c r="AA23" s="2">
        <v>6.4</v>
      </c>
      <c r="AB23" s="2" t="s">
        <v>24</v>
      </c>
      <c r="AC23" s="2">
        <v>60</v>
      </c>
      <c r="AD23" s="2">
        <v>20</v>
      </c>
      <c r="AE23" s="31">
        <f>10^15</f>
        <v>1000000000000000</v>
      </c>
      <c r="AF23" s="31" t="s">
        <v>24</v>
      </c>
      <c r="AG23" s="3" t="s">
        <v>24</v>
      </c>
      <c r="AH23" s="5">
        <v>7.8</v>
      </c>
      <c r="AI23" s="3">
        <v>150</v>
      </c>
      <c r="AJ23" s="3">
        <v>1.5</v>
      </c>
      <c r="AK23" s="3" t="s">
        <v>24</v>
      </c>
      <c r="AL23" s="3">
        <v>1000</v>
      </c>
      <c r="AM23" s="3" t="s">
        <v>24</v>
      </c>
      <c r="AN23" s="3" t="s">
        <v>24</v>
      </c>
    </row>
    <row r="24" spans="1:40" ht="30.6" customHeight="1" x14ac:dyDescent="0.3">
      <c r="A24" s="11">
        <v>43852</v>
      </c>
      <c r="B24" s="25" t="s">
        <v>285</v>
      </c>
      <c r="C24" s="4" t="s">
        <v>8</v>
      </c>
      <c r="D24" s="9" t="s">
        <v>128</v>
      </c>
      <c r="E24" s="1" t="s">
        <v>102</v>
      </c>
      <c r="F24" s="1" t="s">
        <v>40</v>
      </c>
      <c r="G24" s="1" t="s">
        <v>24</v>
      </c>
      <c r="H24" s="1" t="s">
        <v>107</v>
      </c>
      <c r="I24" s="29" t="s">
        <v>24</v>
      </c>
      <c r="J24" s="5" t="s">
        <v>24</v>
      </c>
      <c r="K24" s="3" t="s">
        <v>24</v>
      </c>
      <c r="L24" s="3" t="s">
        <v>24</v>
      </c>
      <c r="M24" s="3" t="s">
        <v>24</v>
      </c>
      <c r="N24" s="3" t="s">
        <v>24</v>
      </c>
      <c r="O24" s="3" t="s">
        <v>24</v>
      </c>
      <c r="P24" s="3">
        <v>89</v>
      </c>
      <c r="Q24" s="3" t="s">
        <v>24</v>
      </c>
      <c r="R24" s="3" t="s">
        <v>24</v>
      </c>
      <c r="S24" s="3">
        <v>1.2</v>
      </c>
      <c r="T24" s="3" t="s">
        <v>24</v>
      </c>
      <c r="U24" s="3" t="s">
        <v>24</v>
      </c>
      <c r="V24" s="3" t="s">
        <v>24</v>
      </c>
      <c r="W24" s="3" t="s">
        <v>24</v>
      </c>
      <c r="X24" s="3">
        <v>3.06</v>
      </c>
      <c r="Y24" s="3" t="s">
        <v>24</v>
      </c>
      <c r="Z24" s="28">
        <v>0</v>
      </c>
      <c r="AA24" s="41">
        <v>5.9</v>
      </c>
      <c r="AB24" s="3" t="s">
        <v>24</v>
      </c>
      <c r="AC24" s="2">
        <v>78</v>
      </c>
      <c r="AD24" s="2">
        <v>18</v>
      </c>
      <c r="AE24" s="31">
        <f>10^15</f>
        <v>1000000000000000</v>
      </c>
      <c r="AF24" s="3" t="s">
        <v>24</v>
      </c>
      <c r="AG24" s="3" t="s">
        <v>24</v>
      </c>
      <c r="AH24" s="5">
        <v>6.1</v>
      </c>
      <c r="AI24" s="3">
        <v>200</v>
      </c>
      <c r="AJ24" s="3">
        <v>1.8</v>
      </c>
      <c r="AK24" s="3" t="s">
        <v>24</v>
      </c>
      <c r="AL24" s="3">
        <v>600</v>
      </c>
      <c r="AM24" s="3" t="s">
        <v>24</v>
      </c>
      <c r="AN24" s="3" t="s">
        <v>24</v>
      </c>
    </row>
    <row r="25" spans="1:40" ht="30.6" customHeight="1" x14ac:dyDescent="0.3">
      <c r="A25" s="11">
        <v>43852</v>
      </c>
      <c r="B25" s="25" t="s">
        <v>286</v>
      </c>
      <c r="C25" s="4" t="s">
        <v>8</v>
      </c>
      <c r="D25" s="9" t="s">
        <v>128</v>
      </c>
      <c r="E25" s="1" t="s">
        <v>287</v>
      </c>
      <c r="F25" s="1" t="s">
        <v>40</v>
      </c>
      <c r="G25" s="1" t="s">
        <v>24</v>
      </c>
      <c r="H25" s="1" t="s">
        <v>133</v>
      </c>
      <c r="I25" s="29" t="s">
        <v>24</v>
      </c>
      <c r="J25" s="5">
        <v>180</v>
      </c>
      <c r="K25" s="3" t="s">
        <v>24</v>
      </c>
      <c r="L25" s="3" t="s">
        <v>24</v>
      </c>
      <c r="M25" s="3" t="s">
        <v>24</v>
      </c>
      <c r="N25" s="3" t="s">
        <v>24</v>
      </c>
      <c r="O25" s="3" t="s">
        <v>24</v>
      </c>
      <c r="P25" s="3">
        <v>300</v>
      </c>
      <c r="Q25" s="3" t="s">
        <v>24</v>
      </c>
      <c r="R25" s="3" t="s">
        <v>24</v>
      </c>
      <c r="S25" s="3">
        <v>3.8</v>
      </c>
      <c r="T25" s="3" t="s">
        <v>24</v>
      </c>
      <c r="U25" s="3" t="s">
        <v>24</v>
      </c>
      <c r="V25" s="3" t="s">
        <v>24</v>
      </c>
      <c r="W25" s="3" t="s">
        <v>24</v>
      </c>
      <c r="X25" s="3">
        <v>2.9</v>
      </c>
      <c r="Y25" s="3" t="s">
        <v>24</v>
      </c>
      <c r="Z25" s="28">
        <v>0</v>
      </c>
      <c r="AA25" s="41">
        <v>6.8</v>
      </c>
      <c r="AB25" s="3" t="s">
        <v>24</v>
      </c>
      <c r="AC25" s="2">
        <v>97</v>
      </c>
      <c r="AD25" s="2">
        <v>65</v>
      </c>
      <c r="AE25" s="31">
        <f>10^15</f>
        <v>1000000000000000</v>
      </c>
      <c r="AF25" s="3" t="s">
        <v>24</v>
      </c>
      <c r="AG25" s="3" t="s">
        <v>24</v>
      </c>
      <c r="AH25" s="5">
        <v>4.8</v>
      </c>
      <c r="AI25" s="3">
        <v>400</v>
      </c>
      <c r="AJ25" s="3">
        <v>92</v>
      </c>
      <c r="AK25" s="3" t="s">
        <v>24</v>
      </c>
      <c r="AL25" s="3">
        <v>1900</v>
      </c>
      <c r="AM25" s="3" t="s">
        <v>24</v>
      </c>
      <c r="AN25" s="3" t="s">
        <v>24</v>
      </c>
    </row>
    <row r="26" spans="1:40" ht="30.6" customHeight="1" x14ac:dyDescent="0.3">
      <c r="A26" s="11">
        <v>43852</v>
      </c>
      <c r="B26" s="25" t="s">
        <v>36</v>
      </c>
      <c r="C26" s="4" t="s">
        <v>8</v>
      </c>
      <c r="D26" s="9" t="s">
        <v>128</v>
      </c>
      <c r="E26" s="1" t="s">
        <v>288</v>
      </c>
      <c r="F26" s="1" t="s">
        <v>40</v>
      </c>
      <c r="G26" s="1" t="s">
        <v>24</v>
      </c>
      <c r="H26" s="1" t="s">
        <v>107</v>
      </c>
      <c r="I26" s="29" t="s">
        <v>24</v>
      </c>
      <c r="J26" s="5">
        <v>39</v>
      </c>
      <c r="K26" s="3" t="s">
        <v>24</v>
      </c>
      <c r="L26" s="3" t="s">
        <v>24</v>
      </c>
      <c r="M26" s="3" t="s">
        <v>24</v>
      </c>
      <c r="N26" s="3" t="s">
        <v>24</v>
      </c>
      <c r="O26" s="3" t="s">
        <v>24</v>
      </c>
      <c r="P26" s="3">
        <v>35</v>
      </c>
      <c r="Q26" s="3" t="s">
        <v>24</v>
      </c>
      <c r="R26" s="3" t="s">
        <v>24</v>
      </c>
      <c r="S26" s="3" t="s">
        <v>24</v>
      </c>
      <c r="T26" s="3" t="s">
        <v>24</v>
      </c>
      <c r="U26" s="3" t="s">
        <v>24</v>
      </c>
      <c r="V26" s="3" t="s">
        <v>24</v>
      </c>
      <c r="W26" s="3" t="s">
        <v>24</v>
      </c>
      <c r="X26" s="3">
        <v>1.92</v>
      </c>
      <c r="Y26" s="3" t="s">
        <v>24</v>
      </c>
      <c r="Z26" s="28">
        <v>0</v>
      </c>
      <c r="AA26" s="41">
        <v>3.5</v>
      </c>
      <c r="AB26" s="3" t="s">
        <v>24</v>
      </c>
      <c r="AC26" s="2">
        <v>26</v>
      </c>
      <c r="AD26" s="2">
        <v>40</v>
      </c>
      <c r="AE26" s="31">
        <f>10^4</f>
        <v>10000</v>
      </c>
      <c r="AF26" s="3" t="s">
        <v>24</v>
      </c>
      <c r="AG26" s="3" t="s">
        <v>24</v>
      </c>
      <c r="AH26" s="5">
        <v>0.86</v>
      </c>
      <c r="AI26" s="3">
        <v>1500</v>
      </c>
      <c r="AJ26" s="3">
        <v>75</v>
      </c>
      <c r="AK26" s="3" t="s">
        <v>24</v>
      </c>
      <c r="AL26" s="3">
        <v>2200</v>
      </c>
      <c r="AM26" s="3" t="s">
        <v>24</v>
      </c>
      <c r="AN26" s="3" t="s">
        <v>24</v>
      </c>
    </row>
    <row r="27" spans="1:40" ht="30.6" customHeight="1" x14ac:dyDescent="0.3">
      <c r="A27" s="11">
        <v>43846</v>
      </c>
      <c r="B27" s="25" t="s">
        <v>15</v>
      </c>
      <c r="C27" s="4" t="s">
        <v>8</v>
      </c>
      <c r="D27" s="9" t="s">
        <v>129</v>
      </c>
      <c r="E27" s="1" t="s">
        <v>131</v>
      </c>
      <c r="F27" s="1" t="s">
        <v>40</v>
      </c>
      <c r="G27" s="1" t="s">
        <v>24</v>
      </c>
      <c r="H27" s="1" t="s">
        <v>120</v>
      </c>
      <c r="I27" s="29" t="s">
        <v>24</v>
      </c>
      <c r="J27" s="3">
        <v>400</v>
      </c>
      <c r="K27" s="3" t="s">
        <v>24</v>
      </c>
      <c r="L27" s="3" t="s">
        <v>24</v>
      </c>
      <c r="M27" s="3" t="s">
        <v>24</v>
      </c>
      <c r="N27" s="3" t="s">
        <v>24</v>
      </c>
      <c r="O27" s="3" t="s">
        <v>24</v>
      </c>
      <c r="P27" s="3">
        <v>490</v>
      </c>
      <c r="Q27" s="3" t="s">
        <v>24</v>
      </c>
      <c r="R27" s="3" t="s">
        <v>24</v>
      </c>
      <c r="S27" s="3">
        <v>22</v>
      </c>
      <c r="T27" s="3" t="s">
        <v>24</v>
      </c>
      <c r="U27" s="3" t="s">
        <v>24</v>
      </c>
      <c r="V27" s="3" t="s">
        <v>24</v>
      </c>
      <c r="W27" s="3" t="s">
        <v>24</v>
      </c>
      <c r="X27" s="3">
        <v>3.15</v>
      </c>
      <c r="Y27" s="3" t="s">
        <v>24</v>
      </c>
      <c r="Z27" s="28">
        <v>0</v>
      </c>
      <c r="AA27" s="3" t="s">
        <v>24</v>
      </c>
      <c r="AB27" s="3" t="s">
        <v>24</v>
      </c>
      <c r="AC27" s="3" t="s">
        <v>24</v>
      </c>
      <c r="AD27" s="3" t="s">
        <v>24</v>
      </c>
      <c r="AE27" s="31">
        <f>10^4</f>
        <v>10000</v>
      </c>
      <c r="AF27" s="31" t="s">
        <v>24</v>
      </c>
      <c r="AG27" s="3" t="s">
        <v>24</v>
      </c>
      <c r="AH27" s="5">
        <v>3.8</v>
      </c>
      <c r="AI27" s="3">
        <v>300</v>
      </c>
      <c r="AJ27" s="3">
        <v>170</v>
      </c>
      <c r="AK27" s="3" t="s">
        <v>24</v>
      </c>
      <c r="AL27" s="3">
        <v>1600</v>
      </c>
      <c r="AM27" s="3" t="s">
        <v>24</v>
      </c>
      <c r="AN27" s="3" t="s">
        <v>24</v>
      </c>
    </row>
    <row r="28" spans="1:40" ht="30.6" customHeight="1" x14ac:dyDescent="0.3">
      <c r="A28" s="11">
        <v>43846</v>
      </c>
      <c r="B28" s="25" t="s">
        <v>10</v>
      </c>
      <c r="C28" s="4" t="s">
        <v>8</v>
      </c>
      <c r="D28" s="9" t="s">
        <v>129</v>
      </c>
      <c r="E28" s="1" t="s">
        <v>132</v>
      </c>
      <c r="F28" s="1" t="s">
        <v>40</v>
      </c>
      <c r="G28" s="1" t="s">
        <v>24</v>
      </c>
      <c r="H28" s="1" t="s">
        <v>133</v>
      </c>
      <c r="I28" s="29" t="s">
        <v>24</v>
      </c>
      <c r="J28" s="3">
        <v>320</v>
      </c>
      <c r="K28" s="3" t="s">
        <v>24</v>
      </c>
      <c r="L28" s="3" t="s">
        <v>24</v>
      </c>
      <c r="M28" s="3" t="s">
        <v>24</v>
      </c>
      <c r="N28" s="3" t="s">
        <v>24</v>
      </c>
      <c r="O28" s="3" t="s">
        <v>24</v>
      </c>
      <c r="P28" s="3">
        <v>345</v>
      </c>
      <c r="Q28" s="3" t="s">
        <v>24</v>
      </c>
      <c r="R28" s="3" t="s">
        <v>24</v>
      </c>
      <c r="S28" s="3">
        <v>11</v>
      </c>
      <c r="T28" s="3" t="s">
        <v>24</v>
      </c>
      <c r="U28" s="3" t="s">
        <v>24</v>
      </c>
      <c r="V28" s="3" t="s">
        <v>24</v>
      </c>
      <c r="W28" s="3" t="s">
        <v>24</v>
      </c>
      <c r="X28" s="3">
        <v>3.31</v>
      </c>
      <c r="Y28" s="3" t="s">
        <v>24</v>
      </c>
      <c r="Z28" s="28">
        <v>0</v>
      </c>
      <c r="AA28" s="2">
        <v>8.5</v>
      </c>
      <c r="AB28" s="2" t="s">
        <v>24</v>
      </c>
      <c r="AC28" s="2">
        <v>30</v>
      </c>
      <c r="AD28" s="2">
        <v>15</v>
      </c>
      <c r="AE28" s="31">
        <f>10^14</f>
        <v>100000000000000</v>
      </c>
      <c r="AF28" s="31" t="s">
        <v>24</v>
      </c>
      <c r="AG28" s="3" t="s">
        <v>24</v>
      </c>
      <c r="AH28" s="5">
        <v>4.4000000000000004</v>
      </c>
      <c r="AI28" s="3">
        <v>400</v>
      </c>
      <c r="AJ28" s="3">
        <v>150</v>
      </c>
      <c r="AK28" s="3" t="s">
        <v>24</v>
      </c>
      <c r="AL28" s="3">
        <v>1000</v>
      </c>
      <c r="AM28" s="3" t="s">
        <v>24</v>
      </c>
      <c r="AN28" s="3" t="s">
        <v>24</v>
      </c>
    </row>
    <row r="29" spans="1:40" ht="30.6" customHeight="1" x14ac:dyDescent="0.3">
      <c r="A29" s="11">
        <v>43846</v>
      </c>
      <c r="B29" s="25" t="s">
        <v>9</v>
      </c>
      <c r="C29" s="4" t="s">
        <v>8</v>
      </c>
      <c r="D29" s="9" t="s">
        <v>129</v>
      </c>
      <c r="E29" s="1" t="s">
        <v>132</v>
      </c>
      <c r="F29" s="1" t="s">
        <v>40</v>
      </c>
      <c r="G29" s="1" t="s">
        <v>24</v>
      </c>
      <c r="H29" s="1" t="s">
        <v>133</v>
      </c>
      <c r="I29" s="29" t="s">
        <v>24</v>
      </c>
      <c r="J29" s="3">
        <v>320</v>
      </c>
      <c r="K29" s="3" t="s">
        <v>24</v>
      </c>
      <c r="L29" s="3" t="s">
        <v>24</v>
      </c>
      <c r="M29" s="3" t="s">
        <v>24</v>
      </c>
      <c r="N29" s="3" t="s">
        <v>24</v>
      </c>
      <c r="O29" s="3" t="s">
        <v>24</v>
      </c>
      <c r="P29" s="3">
        <v>295</v>
      </c>
      <c r="Q29" s="3" t="s">
        <v>24</v>
      </c>
      <c r="R29" s="3" t="s">
        <v>24</v>
      </c>
      <c r="S29" s="3">
        <v>11</v>
      </c>
      <c r="T29" s="3" t="s">
        <v>24</v>
      </c>
      <c r="U29" s="3" t="s">
        <v>24</v>
      </c>
      <c r="V29" s="3" t="s">
        <v>24</v>
      </c>
      <c r="W29" s="3" t="s">
        <v>24</v>
      </c>
      <c r="X29" s="3">
        <v>3.24</v>
      </c>
      <c r="Y29" s="3" t="s">
        <v>24</v>
      </c>
      <c r="Z29" s="28">
        <v>0</v>
      </c>
      <c r="AA29" s="2">
        <v>8.5</v>
      </c>
      <c r="AB29" s="2" t="s">
        <v>24</v>
      </c>
      <c r="AC29" s="2">
        <v>30</v>
      </c>
      <c r="AD29" s="2" t="s">
        <v>24</v>
      </c>
      <c r="AE29" s="31">
        <f>10^14</f>
        <v>100000000000000</v>
      </c>
      <c r="AF29" s="31" t="s">
        <v>24</v>
      </c>
      <c r="AG29" s="3" t="s">
        <v>24</v>
      </c>
      <c r="AH29" s="5">
        <v>4.4000000000000004</v>
      </c>
      <c r="AI29" s="3" t="s">
        <v>24</v>
      </c>
      <c r="AJ29" s="3">
        <v>80</v>
      </c>
      <c r="AK29" s="3" t="s">
        <v>24</v>
      </c>
      <c r="AL29" s="3">
        <v>1000</v>
      </c>
      <c r="AM29" s="3" t="s">
        <v>24</v>
      </c>
      <c r="AN29" s="3" t="s">
        <v>24</v>
      </c>
    </row>
    <row r="30" spans="1:40" ht="30.6" customHeight="1" x14ac:dyDescent="0.3">
      <c r="A30" s="11">
        <v>43846</v>
      </c>
      <c r="B30" s="25" t="s">
        <v>1</v>
      </c>
      <c r="C30" s="4" t="s">
        <v>8</v>
      </c>
      <c r="D30" s="9" t="s">
        <v>129</v>
      </c>
      <c r="E30" s="1" t="s">
        <v>130</v>
      </c>
      <c r="F30" s="1" t="s">
        <v>40</v>
      </c>
      <c r="G30" s="1" t="s">
        <v>24</v>
      </c>
      <c r="H30" s="1" t="s">
        <v>98</v>
      </c>
      <c r="I30" s="29" t="s">
        <v>24</v>
      </c>
      <c r="J30" s="3">
        <v>285</v>
      </c>
      <c r="K30" s="3" t="s">
        <v>24</v>
      </c>
      <c r="L30" s="3" t="s">
        <v>24</v>
      </c>
      <c r="M30" s="3" t="s">
        <v>24</v>
      </c>
      <c r="N30" s="3" t="s">
        <v>24</v>
      </c>
      <c r="O30" s="3" t="s">
        <v>24</v>
      </c>
      <c r="P30" s="3">
        <v>750</v>
      </c>
      <c r="Q30" s="3" t="s">
        <v>24</v>
      </c>
      <c r="R30" s="3" t="s">
        <v>24</v>
      </c>
      <c r="S30" s="3">
        <v>16</v>
      </c>
      <c r="T30" s="3" t="s">
        <v>24</v>
      </c>
      <c r="U30" s="3" t="s">
        <v>24</v>
      </c>
      <c r="V30" s="3" t="s">
        <v>24</v>
      </c>
      <c r="W30" s="3" t="s">
        <v>24</v>
      </c>
      <c r="X30" s="3">
        <v>3.16</v>
      </c>
      <c r="Y30" s="3" t="s">
        <v>24</v>
      </c>
      <c r="Z30" s="28">
        <v>0</v>
      </c>
      <c r="AA30" s="2">
        <v>8</v>
      </c>
      <c r="AB30" s="2" t="s">
        <v>24</v>
      </c>
      <c r="AC30" s="2">
        <v>6.1</v>
      </c>
      <c r="AD30" s="2">
        <v>14</v>
      </c>
      <c r="AE30" s="31">
        <f>10^16</f>
        <v>1E+16</v>
      </c>
      <c r="AF30" s="31" t="s">
        <v>24</v>
      </c>
      <c r="AG30" s="3" t="s">
        <v>24</v>
      </c>
      <c r="AH30" s="5">
        <v>2.7</v>
      </c>
      <c r="AI30" s="3">
        <v>700</v>
      </c>
      <c r="AJ30" s="3">
        <v>23</v>
      </c>
      <c r="AK30" s="3" t="s">
        <v>24</v>
      </c>
      <c r="AL30" s="3">
        <v>1200</v>
      </c>
      <c r="AM30" s="3" t="s">
        <v>24</v>
      </c>
      <c r="AN30" s="3" t="s">
        <v>24</v>
      </c>
    </row>
    <row r="31" spans="1:40" ht="30.6" customHeight="1" x14ac:dyDescent="0.3">
      <c r="A31" s="11">
        <v>43846</v>
      </c>
      <c r="B31" s="24" t="s">
        <v>181</v>
      </c>
      <c r="C31" s="4" t="s">
        <v>8</v>
      </c>
      <c r="D31" s="9" t="s">
        <v>177</v>
      </c>
      <c r="E31" s="1" t="s">
        <v>40</v>
      </c>
      <c r="F31" s="1" t="s">
        <v>40</v>
      </c>
      <c r="G31" s="1" t="s">
        <v>24</v>
      </c>
      <c r="H31" s="1" t="s">
        <v>120</v>
      </c>
      <c r="I31" s="29" t="s">
        <v>24</v>
      </c>
      <c r="J31" s="3">
        <v>290</v>
      </c>
      <c r="K31" s="3" t="s">
        <v>24</v>
      </c>
      <c r="L31" s="3" t="s">
        <v>24</v>
      </c>
      <c r="M31" s="3" t="s">
        <v>24</v>
      </c>
      <c r="N31" s="3" t="s">
        <v>24</v>
      </c>
      <c r="O31" s="3" t="s">
        <v>24</v>
      </c>
      <c r="P31" s="3">
        <v>840</v>
      </c>
      <c r="Q31" s="3" t="s">
        <v>24</v>
      </c>
      <c r="R31" s="3" t="s">
        <v>24</v>
      </c>
      <c r="S31" s="3">
        <v>13</v>
      </c>
      <c r="T31" s="3" t="s">
        <v>24</v>
      </c>
      <c r="U31" s="3"/>
      <c r="V31" s="3" t="s">
        <v>24</v>
      </c>
      <c r="W31" s="3" t="s">
        <v>24</v>
      </c>
      <c r="X31" s="3">
        <v>3.26</v>
      </c>
      <c r="Y31" s="3" t="s">
        <v>24</v>
      </c>
      <c r="Z31" s="28">
        <v>0</v>
      </c>
      <c r="AA31" s="2">
        <v>7.8</v>
      </c>
      <c r="AB31" s="3" t="s">
        <v>24</v>
      </c>
      <c r="AC31" s="2">
        <v>8.1</v>
      </c>
      <c r="AD31" s="2">
        <v>13</v>
      </c>
      <c r="AE31" s="31">
        <f>10^15</f>
        <v>1000000000000000</v>
      </c>
      <c r="AF31" s="31" t="s">
        <v>24</v>
      </c>
      <c r="AG31" s="3" t="s">
        <v>24</v>
      </c>
      <c r="AH31" s="5">
        <v>1.7</v>
      </c>
      <c r="AI31" s="3">
        <v>650</v>
      </c>
      <c r="AJ31" s="3">
        <v>25</v>
      </c>
      <c r="AK31" s="3" t="s">
        <v>24</v>
      </c>
      <c r="AL31" s="3" t="s">
        <v>24</v>
      </c>
      <c r="AM31" s="3" t="s">
        <v>24</v>
      </c>
      <c r="AN31" s="3" t="s">
        <v>24</v>
      </c>
    </row>
    <row r="32" spans="1:40" ht="30.6" customHeight="1" x14ac:dyDescent="0.3">
      <c r="A32" s="11">
        <v>43846</v>
      </c>
      <c r="B32" s="24" t="s">
        <v>180</v>
      </c>
      <c r="C32" s="4" t="s">
        <v>8</v>
      </c>
      <c r="D32" s="9" t="s">
        <v>177</v>
      </c>
      <c r="E32" s="1" t="s">
        <v>40</v>
      </c>
      <c r="F32" s="1" t="s">
        <v>40</v>
      </c>
      <c r="G32" s="1" t="s">
        <v>24</v>
      </c>
      <c r="H32" s="1" t="s">
        <v>182</v>
      </c>
      <c r="I32" s="29" t="s">
        <v>24</v>
      </c>
      <c r="J32" s="3">
        <v>275</v>
      </c>
      <c r="K32" s="3" t="s">
        <v>24</v>
      </c>
      <c r="L32" s="3" t="s">
        <v>24</v>
      </c>
      <c r="M32" s="3" t="s">
        <v>24</v>
      </c>
      <c r="N32" s="3" t="s">
        <v>24</v>
      </c>
      <c r="O32" s="3" t="s">
        <v>24</v>
      </c>
      <c r="P32" s="3">
        <v>755</v>
      </c>
      <c r="Q32" s="3" t="s">
        <v>24</v>
      </c>
      <c r="R32" s="3" t="s">
        <v>24</v>
      </c>
      <c r="S32" s="3">
        <v>14</v>
      </c>
      <c r="T32" s="3" t="s">
        <v>24</v>
      </c>
      <c r="U32" s="3"/>
      <c r="V32" s="3" t="s">
        <v>24</v>
      </c>
      <c r="W32" s="3" t="s">
        <v>24</v>
      </c>
      <c r="X32" s="3">
        <v>4.13</v>
      </c>
      <c r="Y32" s="3" t="s">
        <v>24</v>
      </c>
      <c r="Z32" s="28">
        <v>0</v>
      </c>
      <c r="AA32" s="2">
        <v>13.6</v>
      </c>
      <c r="AB32" s="3" t="s">
        <v>24</v>
      </c>
      <c r="AC32" s="2">
        <v>12.3</v>
      </c>
      <c r="AD32" s="2">
        <v>13</v>
      </c>
      <c r="AE32" s="31">
        <f>10^13</f>
        <v>10000000000000</v>
      </c>
      <c r="AF32" s="31" t="s">
        <v>24</v>
      </c>
      <c r="AG32" s="3" t="s">
        <v>24</v>
      </c>
      <c r="AH32" s="5">
        <v>3.7</v>
      </c>
      <c r="AI32" s="3">
        <v>450</v>
      </c>
      <c r="AJ32" s="3">
        <v>10</v>
      </c>
      <c r="AK32" s="3" t="s">
        <v>24</v>
      </c>
      <c r="AL32" s="3" t="s">
        <v>24</v>
      </c>
      <c r="AM32" s="3" t="s">
        <v>24</v>
      </c>
      <c r="AN32" s="3" t="s">
        <v>24</v>
      </c>
    </row>
    <row r="33" spans="1:40" ht="30.6" customHeight="1" x14ac:dyDescent="0.3">
      <c r="A33" s="11">
        <v>43846</v>
      </c>
      <c r="B33" s="24" t="s">
        <v>178</v>
      </c>
      <c r="C33" s="4" t="s">
        <v>8</v>
      </c>
      <c r="D33" s="9" t="s">
        <v>177</v>
      </c>
      <c r="E33" s="1" t="s">
        <v>40</v>
      </c>
      <c r="F33" s="1" t="s">
        <v>40</v>
      </c>
      <c r="G33" s="1" t="s">
        <v>24</v>
      </c>
      <c r="H33" s="1" t="s">
        <v>120</v>
      </c>
      <c r="I33" s="29" t="s">
        <v>24</v>
      </c>
      <c r="J33" s="3">
        <v>265</v>
      </c>
      <c r="K33" s="3" t="s">
        <v>24</v>
      </c>
      <c r="L33" s="3" t="s">
        <v>24</v>
      </c>
      <c r="M33" s="3" t="s">
        <v>24</v>
      </c>
      <c r="N33" s="3" t="s">
        <v>24</v>
      </c>
      <c r="O33" s="3" t="s">
        <v>24</v>
      </c>
      <c r="P33" s="3">
        <v>730</v>
      </c>
      <c r="Q33" s="3" t="s">
        <v>24</v>
      </c>
      <c r="R33" s="3" t="s">
        <v>24</v>
      </c>
      <c r="S33" s="3">
        <v>14</v>
      </c>
      <c r="T33" s="3" t="s">
        <v>24</v>
      </c>
      <c r="U33" s="3"/>
      <c r="V33" s="3" t="s">
        <v>24</v>
      </c>
      <c r="W33" s="3" t="s">
        <v>24</v>
      </c>
      <c r="X33" s="3">
        <v>4.26</v>
      </c>
      <c r="Y33" s="3" t="s">
        <v>24</v>
      </c>
      <c r="Z33" s="28">
        <v>0</v>
      </c>
      <c r="AA33" s="2">
        <v>14.4</v>
      </c>
      <c r="AB33" s="3" t="s">
        <v>24</v>
      </c>
      <c r="AC33" s="2">
        <v>20.7</v>
      </c>
      <c r="AD33" s="2">
        <v>10</v>
      </c>
      <c r="AE33" s="31">
        <f>10^13</f>
        <v>10000000000000</v>
      </c>
      <c r="AF33" s="31" t="s">
        <v>24</v>
      </c>
      <c r="AG33" s="3" t="s">
        <v>24</v>
      </c>
      <c r="AH33" s="5">
        <v>4.0999999999999996</v>
      </c>
      <c r="AI33" s="3">
        <v>400</v>
      </c>
      <c r="AJ33" s="3">
        <v>10</v>
      </c>
      <c r="AK33" s="3" t="s">
        <v>24</v>
      </c>
      <c r="AL33" s="3" t="s">
        <v>24</v>
      </c>
      <c r="AM33" s="3" t="s">
        <v>24</v>
      </c>
      <c r="AN33" s="3" t="s">
        <v>24</v>
      </c>
    </row>
    <row r="34" spans="1:40" ht="30.6" customHeight="1" x14ac:dyDescent="0.3">
      <c r="A34" s="11">
        <v>43846</v>
      </c>
      <c r="B34" s="24" t="s">
        <v>179</v>
      </c>
      <c r="C34" s="4" t="s">
        <v>8</v>
      </c>
      <c r="D34" s="9" t="s">
        <v>177</v>
      </c>
      <c r="E34" s="1" t="s">
        <v>40</v>
      </c>
      <c r="F34" s="1" t="s">
        <v>40</v>
      </c>
      <c r="G34" s="1" t="s">
        <v>24</v>
      </c>
      <c r="H34" s="1" t="s">
        <v>182</v>
      </c>
      <c r="I34" s="29" t="s">
        <v>24</v>
      </c>
      <c r="J34" s="3">
        <v>250</v>
      </c>
      <c r="K34" s="3" t="s">
        <v>24</v>
      </c>
      <c r="L34" s="3" t="s">
        <v>24</v>
      </c>
      <c r="M34" s="3" t="s">
        <v>24</v>
      </c>
      <c r="N34" s="3" t="s">
        <v>24</v>
      </c>
      <c r="O34" s="3" t="s">
        <v>24</v>
      </c>
      <c r="P34" s="3">
        <v>645</v>
      </c>
      <c r="Q34" s="3" t="s">
        <v>24</v>
      </c>
      <c r="R34" s="3" t="s">
        <v>24</v>
      </c>
      <c r="S34" s="3">
        <v>15</v>
      </c>
      <c r="T34" s="3" t="s">
        <v>24</v>
      </c>
      <c r="U34" s="3"/>
      <c r="V34" s="3" t="s">
        <v>24</v>
      </c>
      <c r="W34" s="3" t="s">
        <v>24</v>
      </c>
      <c r="X34" s="3">
        <v>4.54</v>
      </c>
      <c r="Y34" s="3" t="s">
        <v>24</v>
      </c>
      <c r="Z34" s="28">
        <v>0</v>
      </c>
      <c r="AA34" s="2">
        <v>16.899999999999999</v>
      </c>
      <c r="AB34" s="3" t="s">
        <v>24</v>
      </c>
      <c r="AC34" s="2">
        <v>19.899999999999999</v>
      </c>
      <c r="AD34" s="2">
        <v>10</v>
      </c>
      <c r="AE34" s="31">
        <f>10^13</f>
        <v>10000000000000</v>
      </c>
      <c r="AF34" s="31" t="s">
        <v>24</v>
      </c>
      <c r="AG34" s="3" t="s">
        <v>24</v>
      </c>
      <c r="AH34" s="5">
        <v>4.8</v>
      </c>
      <c r="AI34" s="3">
        <v>300</v>
      </c>
      <c r="AJ34" s="3">
        <v>6</v>
      </c>
      <c r="AK34" s="3" t="s">
        <v>24</v>
      </c>
      <c r="AL34" s="3" t="s">
        <v>24</v>
      </c>
      <c r="AM34" s="3" t="s">
        <v>24</v>
      </c>
      <c r="AN34" s="3" t="s">
        <v>24</v>
      </c>
    </row>
    <row r="35" spans="1:40" ht="30.6" customHeight="1" x14ac:dyDescent="0.3">
      <c r="A35" s="11">
        <v>43846</v>
      </c>
      <c r="B35" s="24" t="s">
        <v>36</v>
      </c>
      <c r="C35" s="4" t="s">
        <v>35</v>
      </c>
      <c r="D35" s="9" t="s">
        <v>36</v>
      </c>
      <c r="E35" s="1" t="s">
        <v>36</v>
      </c>
      <c r="F35" s="1" t="s">
        <v>40</v>
      </c>
      <c r="G35" s="1" t="s">
        <v>24</v>
      </c>
      <c r="H35" s="1" t="s">
        <v>107</v>
      </c>
      <c r="I35" s="29" t="s">
        <v>24</v>
      </c>
      <c r="J35" s="3" t="s">
        <v>24</v>
      </c>
      <c r="K35" s="3" t="s">
        <v>24</v>
      </c>
      <c r="L35" s="3" t="s">
        <v>24</v>
      </c>
      <c r="M35" s="3" t="s">
        <v>24</v>
      </c>
      <c r="N35" s="3" t="s">
        <v>24</v>
      </c>
      <c r="O35" s="3" t="s">
        <v>24</v>
      </c>
      <c r="P35" s="3">
        <v>8</v>
      </c>
      <c r="Q35" s="3">
        <v>150</v>
      </c>
      <c r="R35" s="3" t="s">
        <v>24</v>
      </c>
      <c r="S35" s="3" t="s">
        <v>24</v>
      </c>
      <c r="T35" s="3" t="s">
        <v>24</v>
      </c>
      <c r="U35" s="3"/>
      <c r="V35" s="3" t="s">
        <v>24</v>
      </c>
      <c r="W35" s="3" t="s">
        <v>24</v>
      </c>
      <c r="X35" s="3">
        <v>2</v>
      </c>
      <c r="Y35" s="3" t="s">
        <v>24</v>
      </c>
      <c r="Z35" s="28" t="s">
        <v>24</v>
      </c>
      <c r="AA35" s="3">
        <v>4.5</v>
      </c>
      <c r="AB35" s="3">
        <v>40</v>
      </c>
      <c r="AC35" s="3" t="s">
        <v>24</v>
      </c>
      <c r="AD35" s="3" t="s">
        <v>24</v>
      </c>
      <c r="AE35" s="31">
        <f>10^14</f>
        <v>100000000000000</v>
      </c>
      <c r="AF35" s="31" t="s">
        <v>24</v>
      </c>
      <c r="AG35" s="3" t="s">
        <v>24</v>
      </c>
      <c r="AH35" s="5">
        <v>2</v>
      </c>
      <c r="AI35" s="3" t="s">
        <v>24</v>
      </c>
      <c r="AJ35" s="3">
        <v>30</v>
      </c>
      <c r="AK35" s="3">
        <v>1.61</v>
      </c>
      <c r="AL35" s="3">
        <v>750</v>
      </c>
      <c r="AM35" s="3" t="s">
        <v>24</v>
      </c>
      <c r="AN35" s="3" t="s">
        <v>24</v>
      </c>
    </row>
    <row r="36" spans="1:40" ht="30.6" customHeight="1" x14ac:dyDescent="0.3">
      <c r="A36" s="11">
        <v>43846</v>
      </c>
      <c r="B36" s="24" t="s">
        <v>37</v>
      </c>
      <c r="C36" s="4" t="s">
        <v>35</v>
      </c>
      <c r="D36" s="9" t="s">
        <v>138</v>
      </c>
      <c r="E36" s="1" t="s">
        <v>139</v>
      </c>
      <c r="F36" s="1" t="s">
        <v>40</v>
      </c>
      <c r="G36" s="1" t="s">
        <v>24</v>
      </c>
      <c r="H36" s="1" t="s">
        <v>107</v>
      </c>
      <c r="I36" s="29" t="s">
        <v>24</v>
      </c>
      <c r="J36" s="3">
        <v>176.51900000000001</v>
      </c>
      <c r="K36" s="3" t="s">
        <v>24</v>
      </c>
      <c r="L36" s="3" t="s">
        <v>24</v>
      </c>
      <c r="M36" s="3" t="s">
        <v>24</v>
      </c>
      <c r="N36" s="3" t="s">
        <v>24</v>
      </c>
      <c r="O36" s="3" t="s">
        <v>24</v>
      </c>
      <c r="P36" s="3">
        <v>300</v>
      </c>
      <c r="Q36" s="3">
        <v>980.66499999999996</v>
      </c>
      <c r="R36" s="3" t="s">
        <v>24</v>
      </c>
      <c r="S36" s="3">
        <v>3.73</v>
      </c>
      <c r="T36" s="3" t="s">
        <v>24</v>
      </c>
      <c r="U36" s="3"/>
      <c r="V36" s="3" t="s">
        <v>24</v>
      </c>
      <c r="W36" s="3">
        <v>0.31</v>
      </c>
      <c r="X36" s="3">
        <v>2.88</v>
      </c>
      <c r="Y36" s="3" t="s">
        <v>24</v>
      </c>
      <c r="Z36" s="28" t="s">
        <v>24</v>
      </c>
      <c r="AA36" s="3">
        <v>6.8</v>
      </c>
      <c r="AB36" s="3">
        <v>65</v>
      </c>
      <c r="AC36" s="3" t="s">
        <v>24</v>
      </c>
      <c r="AD36" s="3" t="s">
        <v>24</v>
      </c>
      <c r="AE36" s="31">
        <f>10^15</f>
        <v>1000000000000000</v>
      </c>
      <c r="AF36" s="31" t="s">
        <v>24</v>
      </c>
      <c r="AG36" s="3">
        <f>10^-3</f>
        <v>1E-3</v>
      </c>
      <c r="AH36" s="5">
        <v>4.8</v>
      </c>
      <c r="AI36" s="3">
        <v>400</v>
      </c>
      <c r="AJ36" s="3">
        <v>92</v>
      </c>
      <c r="AK36" s="3" t="s">
        <v>24</v>
      </c>
      <c r="AL36" s="3">
        <v>1000</v>
      </c>
      <c r="AM36" s="3" t="s">
        <v>24</v>
      </c>
      <c r="AN36" s="3" t="s">
        <v>24</v>
      </c>
    </row>
    <row r="37" spans="1:40" ht="30.6" customHeight="1" x14ac:dyDescent="0.3">
      <c r="A37" s="11">
        <v>43846</v>
      </c>
      <c r="B37" s="24" t="s">
        <v>230</v>
      </c>
      <c r="C37" s="4" t="s">
        <v>228</v>
      </c>
      <c r="D37" s="9" t="s">
        <v>228</v>
      </c>
      <c r="E37" s="1" t="s">
        <v>229</v>
      </c>
      <c r="F37" s="1" t="s">
        <v>40</v>
      </c>
      <c r="G37" s="1" t="s">
        <v>24</v>
      </c>
      <c r="H37" s="1" t="s">
        <v>107</v>
      </c>
      <c r="I37" s="29" t="s">
        <v>24</v>
      </c>
      <c r="J37" s="3">
        <v>61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>
        <v>140</v>
      </c>
      <c r="Q37" s="3" t="s">
        <v>24</v>
      </c>
      <c r="R37" s="3" t="s">
        <v>24</v>
      </c>
      <c r="S37" s="3" t="s">
        <v>24</v>
      </c>
      <c r="T37" s="3">
        <v>2.6</v>
      </c>
      <c r="U37" s="3"/>
      <c r="V37" s="3" t="s">
        <v>24</v>
      </c>
      <c r="W37" s="3">
        <v>0.23</v>
      </c>
      <c r="X37" s="3">
        <v>2.46</v>
      </c>
      <c r="Y37" s="3" t="s">
        <v>24</v>
      </c>
      <c r="Z37" s="28">
        <v>0</v>
      </c>
      <c r="AA37" s="3">
        <v>6</v>
      </c>
      <c r="AB37" s="3">
        <v>10</v>
      </c>
      <c r="AC37" s="3">
        <v>6</v>
      </c>
      <c r="AD37" s="3" t="s">
        <v>24</v>
      </c>
      <c r="AE37" s="31">
        <f>10^14</f>
        <v>100000000000000</v>
      </c>
      <c r="AF37" s="31" t="s">
        <v>24</v>
      </c>
      <c r="AG37" s="3" t="s">
        <v>24</v>
      </c>
      <c r="AH37" s="5">
        <v>6</v>
      </c>
      <c r="AI37" s="3">
        <v>350</v>
      </c>
      <c r="AJ37" s="3">
        <v>1.4</v>
      </c>
      <c r="AK37" s="3">
        <v>0.8</v>
      </c>
      <c r="AL37" s="3">
        <v>600</v>
      </c>
      <c r="AM37" s="3" t="s">
        <v>24</v>
      </c>
      <c r="AN37" s="3" t="s">
        <v>24</v>
      </c>
    </row>
    <row r="38" spans="1:40" ht="30.6" customHeight="1" x14ac:dyDescent="0.3">
      <c r="A38" s="11">
        <v>43846</v>
      </c>
      <c r="B38" s="24" t="s">
        <v>231</v>
      </c>
      <c r="C38" s="4" t="s">
        <v>228</v>
      </c>
      <c r="D38" s="9" t="s">
        <v>228</v>
      </c>
      <c r="E38" s="1" t="s">
        <v>229</v>
      </c>
      <c r="F38" s="1" t="s">
        <v>40</v>
      </c>
      <c r="G38" s="1" t="s">
        <v>24</v>
      </c>
      <c r="H38" s="1" t="s">
        <v>234</v>
      </c>
      <c r="I38" s="29" t="s">
        <v>252</v>
      </c>
      <c r="J38" s="3">
        <v>64</v>
      </c>
      <c r="K38" s="3" t="s">
        <v>24</v>
      </c>
      <c r="L38" s="3" t="s">
        <v>24</v>
      </c>
      <c r="M38" s="3" t="s">
        <v>24</v>
      </c>
      <c r="N38" s="3" t="s">
        <v>24</v>
      </c>
      <c r="O38" s="3" t="s">
        <v>24</v>
      </c>
      <c r="P38" s="3">
        <v>110</v>
      </c>
      <c r="Q38" s="3">
        <v>430</v>
      </c>
      <c r="R38" s="3" t="s">
        <v>24</v>
      </c>
      <c r="S38" s="3" t="s">
        <v>24</v>
      </c>
      <c r="T38" s="3">
        <v>2.2000000000000002</v>
      </c>
      <c r="U38" s="3"/>
      <c r="V38" s="3" t="s">
        <v>24</v>
      </c>
      <c r="W38" s="3">
        <v>0.23</v>
      </c>
      <c r="X38" s="3">
        <v>2.5</v>
      </c>
      <c r="Y38" s="3" t="s">
        <v>24</v>
      </c>
      <c r="Z38" s="28">
        <v>0</v>
      </c>
      <c r="AA38" s="3">
        <v>6</v>
      </c>
      <c r="AB38" s="3">
        <v>10</v>
      </c>
      <c r="AC38" s="3">
        <v>8</v>
      </c>
      <c r="AD38" s="3" t="s">
        <v>24</v>
      </c>
      <c r="AE38" s="31">
        <f>10^15</f>
        <v>1000000000000000</v>
      </c>
      <c r="AF38" s="31" t="s">
        <v>24</v>
      </c>
      <c r="AG38" s="3" t="s">
        <v>24</v>
      </c>
      <c r="AH38" s="5">
        <v>9.3000000000000007</v>
      </c>
      <c r="AI38" s="3">
        <v>150</v>
      </c>
      <c r="AJ38" s="3">
        <v>1.6</v>
      </c>
      <c r="AK38" s="3">
        <v>0.8</v>
      </c>
      <c r="AL38" s="3">
        <v>1000</v>
      </c>
      <c r="AM38" s="3" t="s">
        <v>24</v>
      </c>
      <c r="AN38" s="3" t="s">
        <v>24</v>
      </c>
    </row>
    <row r="39" spans="1:40" ht="30.6" customHeight="1" x14ac:dyDescent="0.3">
      <c r="A39" s="11">
        <v>43846</v>
      </c>
      <c r="B39" s="24" t="s">
        <v>232</v>
      </c>
      <c r="C39" s="4" t="s">
        <v>228</v>
      </c>
      <c r="D39" s="9" t="s">
        <v>228</v>
      </c>
      <c r="E39" s="1" t="s">
        <v>229</v>
      </c>
      <c r="F39" s="1" t="s">
        <v>40</v>
      </c>
      <c r="G39" s="1" t="s">
        <v>24</v>
      </c>
      <c r="H39" s="1" t="s">
        <v>234</v>
      </c>
      <c r="I39" s="29" t="s">
        <v>24</v>
      </c>
      <c r="J39" s="3">
        <v>65</v>
      </c>
      <c r="K39" s="3" t="s">
        <v>24</v>
      </c>
      <c r="L39" s="3" t="s">
        <v>24</v>
      </c>
      <c r="M39" s="3" t="s">
        <v>24</v>
      </c>
      <c r="N39" s="3" t="s">
        <v>24</v>
      </c>
      <c r="O39" s="3" t="s">
        <v>24</v>
      </c>
      <c r="P39" s="3">
        <v>160</v>
      </c>
      <c r="Q39" s="3">
        <v>440</v>
      </c>
      <c r="R39" s="3" t="s">
        <v>24</v>
      </c>
      <c r="S39" s="3" t="s">
        <v>24</v>
      </c>
      <c r="T39" s="3">
        <v>2.2000000000000002</v>
      </c>
      <c r="U39" s="3"/>
      <c r="V39" s="3" t="s">
        <v>24</v>
      </c>
      <c r="W39" s="3">
        <v>0.25</v>
      </c>
      <c r="X39" s="3">
        <v>2.67</v>
      </c>
      <c r="Y39" s="3" t="s">
        <v>24</v>
      </c>
      <c r="Z39" s="28">
        <v>0</v>
      </c>
      <c r="AA39" s="3">
        <v>6.5</v>
      </c>
      <c r="AB39" s="3">
        <v>10</v>
      </c>
      <c r="AC39" s="3">
        <v>3</v>
      </c>
      <c r="AD39" s="3" t="s">
        <v>24</v>
      </c>
      <c r="AE39" s="31">
        <f>10^15</f>
        <v>1000000000000000</v>
      </c>
      <c r="AF39" s="31" t="s">
        <v>24</v>
      </c>
      <c r="AG39" s="3" t="s">
        <v>24</v>
      </c>
      <c r="AH39" s="5">
        <v>9.6</v>
      </c>
      <c r="AI39" s="3">
        <v>175</v>
      </c>
      <c r="AJ39" s="3">
        <v>1.6</v>
      </c>
      <c r="AK39" s="3">
        <v>0.8</v>
      </c>
      <c r="AL39" s="3">
        <v>700</v>
      </c>
      <c r="AM39" s="3" t="s">
        <v>24</v>
      </c>
      <c r="AN39" s="3" t="s">
        <v>24</v>
      </c>
    </row>
    <row r="40" spans="1:40" ht="30.6" customHeight="1" x14ac:dyDescent="0.3">
      <c r="A40" s="11">
        <v>43846</v>
      </c>
      <c r="B40" s="25" t="s">
        <v>233</v>
      </c>
      <c r="C40" s="4" t="s">
        <v>228</v>
      </c>
      <c r="D40" s="9" t="s">
        <v>228</v>
      </c>
      <c r="E40" s="1" t="s">
        <v>229</v>
      </c>
      <c r="F40" s="1" t="s">
        <v>40</v>
      </c>
      <c r="G40" s="1" t="s">
        <v>24</v>
      </c>
      <c r="H40" s="1" t="s">
        <v>234</v>
      </c>
      <c r="I40" s="29" t="s">
        <v>24</v>
      </c>
      <c r="J40" s="3">
        <v>60</v>
      </c>
      <c r="K40" s="3" t="s">
        <v>24</v>
      </c>
      <c r="L40" s="3" t="s">
        <v>24</v>
      </c>
      <c r="M40" s="3" t="s">
        <v>24</v>
      </c>
      <c r="N40" s="3" t="s">
        <v>24</v>
      </c>
      <c r="O40" s="3" t="s">
        <v>24</v>
      </c>
      <c r="P40" s="3">
        <v>130</v>
      </c>
      <c r="Q40" s="3" t="s">
        <v>24</v>
      </c>
      <c r="R40" s="3" t="s">
        <v>24</v>
      </c>
      <c r="S40" s="3" t="s">
        <v>24</v>
      </c>
      <c r="T40" s="3">
        <v>2.6</v>
      </c>
      <c r="U40" s="3"/>
      <c r="V40" s="3" t="s">
        <v>24</v>
      </c>
      <c r="W40" s="3">
        <v>0.23</v>
      </c>
      <c r="X40" s="3">
        <v>2.4</v>
      </c>
      <c r="Y40" s="3" t="s">
        <v>24</v>
      </c>
      <c r="Z40" s="28">
        <v>0</v>
      </c>
      <c r="AA40" s="3">
        <v>5.7</v>
      </c>
      <c r="AB40" s="3">
        <v>10</v>
      </c>
      <c r="AC40" s="3">
        <v>13</v>
      </c>
      <c r="AD40" s="3" t="s">
        <v>24</v>
      </c>
      <c r="AE40" s="31">
        <f>10^13</f>
        <v>10000000000000</v>
      </c>
      <c r="AF40" s="31" t="s">
        <v>24</v>
      </c>
      <c r="AG40" s="3" t="s">
        <v>24</v>
      </c>
      <c r="AH40" s="5">
        <v>7.9</v>
      </c>
      <c r="AI40" s="3">
        <v>150</v>
      </c>
      <c r="AJ40" s="3">
        <v>1.7</v>
      </c>
      <c r="AK40" s="3">
        <v>0.6</v>
      </c>
      <c r="AL40" s="3">
        <v>150</v>
      </c>
      <c r="AM40" s="3" t="s">
        <v>24</v>
      </c>
      <c r="AN40" s="3" t="s">
        <v>24</v>
      </c>
    </row>
    <row r="41" spans="1:40" ht="30.6" customHeight="1" x14ac:dyDescent="0.3">
      <c r="A41" s="11">
        <v>43846</v>
      </c>
      <c r="B41" s="24" t="s">
        <v>236</v>
      </c>
      <c r="C41" s="4" t="s">
        <v>228</v>
      </c>
      <c r="D41" s="9" t="s">
        <v>235</v>
      </c>
      <c r="E41" s="1" t="s">
        <v>229</v>
      </c>
      <c r="F41" s="1" t="s">
        <v>40</v>
      </c>
      <c r="G41" s="1" t="s">
        <v>24</v>
      </c>
      <c r="H41" s="1" t="s">
        <v>85</v>
      </c>
      <c r="I41" s="29" t="s">
        <v>24</v>
      </c>
      <c r="J41" s="3">
        <v>73</v>
      </c>
      <c r="K41" s="3" t="s">
        <v>24</v>
      </c>
      <c r="L41" s="3" t="s">
        <v>24</v>
      </c>
      <c r="M41" s="3" t="s">
        <v>24</v>
      </c>
      <c r="N41" s="3" t="s">
        <v>24</v>
      </c>
      <c r="O41" s="3" t="s">
        <v>24</v>
      </c>
      <c r="P41" s="3">
        <v>150</v>
      </c>
      <c r="Q41" s="3" t="s">
        <v>24</v>
      </c>
      <c r="R41" s="3" t="s">
        <v>24</v>
      </c>
      <c r="S41" s="3" t="s">
        <v>24</v>
      </c>
      <c r="T41" s="3" t="s">
        <v>24</v>
      </c>
      <c r="U41" s="3"/>
      <c r="V41" s="3" t="s">
        <v>24</v>
      </c>
      <c r="W41" s="3" t="s">
        <v>24</v>
      </c>
      <c r="X41" s="3">
        <v>2.4700000000000002</v>
      </c>
      <c r="Y41" s="3" t="s">
        <v>24</v>
      </c>
      <c r="Z41" s="28">
        <v>0</v>
      </c>
      <c r="AA41" s="3">
        <v>7.2</v>
      </c>
      <c r="AB41" s="3">
        <v>10</v>
      </c>
      <c r="AC41" s="3" t="s">
        <v>24</v>
      </c>
      <c r="AD41" s="3" t="s">
        <v>24</v>
      </c>
      <c r="AE41" s="31">
        <f>10^14</f>
        <v>100000000000000</v>
      </c>
      <c r="AF41" s="31" t="s">
        <v>24</v>
      </c>
      <c r="AG41" s="3" t="s">
        <v>24</v>
      </c>
      <c r="AH41" s="5">
        <v>4.5</v>
      </c>
      <c r="AI41" s="3" t="s">
        <v>24</v>
      </c>
      <c r="AJ41" s="3" t="s">
        <v>24</v>
      </c>
      <c r="AK41" s="3" t="s">
        <v>24</v>
      </c>
      <c r="AL41" s="3" t="s">
        <v>24</v>
      </c>
      <c r="AM41" s="3" t="s">
        <v>24</v>
      </c>
      <c r="AN41" s="3" t="s">
        <v>24</v>
      </c>
    </row>
    <row r="42" spans="1:40" ht="30.6" customHeight="1" x14ac:dyDescent="0.3">
      <c r="A42" s="11">
        <v>43846</v>
      </c>
      <c r="B42" s="24" t="s">
        <v>237</v>
      </c>
      <c r="C42" s="4" t="s">
        <v>228</v>
      </c>
      <c r="D42" s="9" t="s">
        <v>235</v>
      </c>
      <c r="E42" s="1" t="s">
        <v>229</v>
      </c>
      <c r="F42" s="1" t="s">
        <v>40</v>
      </c>
      <c r="G42" s="1" t="s">
        <v>24</v>
      </c>
      <c r="H42" s="1" t="s">
        <v>98</v>
      </c>
      <c r="I42" s="29" t="s">
        <v>24</v>
      </c>
      <c r="J42" s="3">
        <v>120</v>
      </c>
      <c r="K42" s="3" t="s">
        <v>24</v>
      </c>
      <c r="L42" s="3" t="s">
        <v>24</v>
      </c>
      <c r="M42" s="3" t="s">
        <v>24</v>
      </c>
      <c r="N42" s="3" t="s">
        <v>24</v>
      </c>
      <c r="O42" s="3" t="s">
        <v>24</v>
      </c>
      <c r="P42" s="3">
        <v>290</v>
      </c>
      <c r="Q42" s="3" t="s">
        <v>24</v>
      </c>
      <c r="R42" s="3" t="s">
        <v>24</v>
      </c>
      <c r="S42" s="3" t="s">
        <v>24</v>
      </c>
      <c r="T42" s="3">
        <v>1.7</v>
      </c>
      <c r="U42" s="3"/>
      <c r="V42" s="3" t="s">
        <v>24</v>
      </c>
      <c r="W42" s="3" t="s">
        <v>24</v>
      </c>
      <c r="X42" s="3">
        <v>3.1</v>
      </c>
      <c r="Y42" s="3" t="s">
        <v>24</v>
      </c>
      <c r="Z42" s="28">
        <v>0</v>
      </c>
      <c r="AA42" s="3">
        <v>7</v>
      </c>
      <c r="AB42" s="3">
        <v>10</v>
      </c>
      <c r="AC42" s="3" t="s">
        <v>24</v>
      </c>
      <c r="AD42" s="3" t="s">
        <v>24</v>
      </c>
      <c r="AE42" s="31">
        <f>10^14</f>
        <v>100000000000000</v>
      </c>
      <c r="AF42" s="31" t="s">
        <v>24</v>
      </c>
      <c r="AG42" s="3" t="s">
        <v>24</v>
      </c>
      <c r="AH42" s="5">
        <v>4.2</v>
      </c>
      <c r="AI42" s="3">
        <v>650</v>
      </c>
      <c r="AJ42" s="3" t="s">
        <v>24</v>
      </c>
      <c r="AK42" s="3" t="s">
        <v>24</v>
      </c>
      <c r="AL42" s="3" t="s">
        <v>24</v>
      </c>
      <c r="AM42" s="3" t="s">
        <v>24</v>
      </c>
      <c r="AN42" s="3" t="s">
        <v>24</v>
      </c>
    </row>
    <row r="43" spans="1:40" ht="30.6" customHeight="1" x14ac:dyDescent="0.3">
      <c r="A43" s="11">
        <v>43846</v>
      </c>
      <c r="B43" s="24" t="s">
        <v>37</v>
      </c>
      <c r="C43" s="4" t="s">
        <v>228</v>
      </c>
      <c r="D43" s="9" t="s">
        <v>228</v>
      </c>
      <c r="E43" s="1" t="s">
        <v>132</v>
      </c>
      <c r="F43" s="1" t="s">
        <v>40</v>
      </c>
      <c r="G43" s="1" t="s">
        <v>24</v>
      </c>
      <c r="H43" s="1" t="s">
        <v>133</v>
      </c>
      <c r="I43" s="29" t="s">
        <v>24</v>
      </c>
      <c r="J43" s="3">
        <v>177</v>
      </c>
      <c r="K43" s="3" t="s">
        <v>24</v>
      </c>
      <c r="L43" s="3" t="s">
        <v>24</v>
      </c>
      <c r="M43" s="3" t="s">
        <v>24</v>
      </c>
      <c r="N43" s="3" t="s">
        <v>24</v>
      </c>
      <c r="O43" s="3" t="s">
        <v>24</v>
      </c>
      <c r="P43" s="3">
        <v>300</v>
      </c>
      <c r="Q43" s="3">
        <v>100</v>
      </c>
      <c r="R43" s="3" t="s">
        <v>24</v>
      </c>
      <c r="S43" s="3" t="s">
        <v>24</v>
      </c>
      <c r="T43" s="3">
        <v>3.7</v>
      </c>
      <c r="U43" s="3"/>
      <c r="V43" s="3" t="s">
        <v>24</v>
      </c>
      <c r="W43" s="3">
        <v>0.31</v>
      </c>
      <c r="X43" s="3">
        <v>2.88</v>
      </c>
      <c r="Y43" s="3" t="s">
        <v>24</v>
      </c>
      <c r="Z43" s="28">
        <v>0</v>
      </c>
      <c r="AA43" s="3">
        <v>6.8</v>
      </c>
      <c r="AB43" s="3">
        <v>65</v>
      </c>
      <c r="AC43" s="3">
        <v>1</v>
      </c>
      <c r="AD43" s="3" t="s">
        <v>24</v>
      </c>
      <c r="AE43" s="31">
        <f>10^15</f>
        <v>1000000000000000</v>
      </c>
      <c r="AF43" s="31" t="s">
        <v>24</v>
      </c>
      <c r="AG43" s="3" t="s">
        <v>24</v>
      </c>
      <c r="AH43" s="5">
        <v>4.8</v>
      </c>
      <c r="AI43" s="3">
        <v>400</v>
      </c>
      <c r="AJ43" s="3">
        <v>92</v>
      </c>
      <c r="AK43" s="3" t="s">
        <v>24</v>
      </c>
      <c r="AL43" s="3">
        <v>1900</v>
      </c>
      <c r="AM43" s="3" t="s">
        <v>24</v>
      </c>
      <c r="AN43" s="3" t="s">
        <v>24</v>
      </c>
    </row>
    <row r="44" spans="1:40" ht="30.6" customHeight="1" x14ac:dyDescent="0.3">
      <c r="A44" s="11">
        <v>43846</v>
      </c>
      <c r="B44" s="24" t="s">
        <v>238</v>
      </c>
      <c r="C44" s="4" t="s">
        <v>239</v>
      </c>
      <c r="D44" s="9" t="s">
        <v>245</v>
      </c>
      <c r="E44" s="1" t="s">
        <v>229</v>
      </c>
      <c r="F44" s="1" t="s">
        <v>40</v>
      </c>
      <c r="G44" s="1" t="s">
        <v>24</v>
      </c>
      <c r="H44" s="1" t="s">
        <v>107</v>
      </c>
      <c r="I44" s="29" t="s">
        <v>24</v>
      </c>
      <c r="J44" s="3">
        <v>57</v>
      </c>
      <c r="K44" s="3" t="s">
        <v>24</v>
      </c>
      <c r="L44" s="3" t="s">
        <v>24</v>
      </c>
      <c r="M44" s="3" t="s">
        <v>24</v>
      </c>
      <c r="N44" s="3" t="s">
        <v>24</v>
      </c>
      <c r="O44" s="3" t="s">
        <v>24</v>
      </c>
      <c r="P44" s="3">
        <v>135</v>
      </c>
      <c r="Q44" s="3">
        <v>440</v>
      </c>
      <c r="R44" s="3" t="s">
        <v>24</v>
      </c>
      <c r="S44" s="3" t="s">
        <v>24</v>
      </c>
      <c r="T44" s="3">
        <v>2.1</v>
      </c>
      <c r="U44" s="3"/>
      <c r="V44" s="3" t="s">
        <v>24</v>
      </c>
      <c r="W44" s="3">
        <v>0.24</v>
      </c>
      <c r="X44" s="3">
        <v>2.4300000000000002</v>
      </c>
      <c r="Y44" s="3" t="s">
        <v>24</v>
      </c>
      <c r="Z44" s="28" t="s">
        <v>24</v>
      </c>
      <c r="AA44" s="3">
        <v>6</v>
      </c>
      <c r="AB44" s="3">
        <v>10</v>
      </c>
      <c r="AC44" s="3">
        <v>7</v>
      </c>
      <c r="AD44" s="3" t="s">
        <v>24</v>
      </c>
      <c r="AE44" s="31">
        <f>0.2*10^15</f>
        <v>200000000000000</v>
      </c>
      <c r="AF44" s="31" t="s">
        <v>24</v>
      </c>
      <c r="AG44" s="3" t="s">
        <v>24</v>
      </c>
      <c r="AH44" s="5">
        <v>5.7</v>
      </c>
      <c r="AI44" s="3">
        <v>350</v>
      </c>
      <c r="AJ44" s="3">
        <v>1.6</v>
      </c>
      <c r="AK44" s="3">
        <v>0.8</v>
      </c>
      <c r="AL44" s="3">
        <v>800</v>
      </c>
      <c r="AM44" s="3" t="s">
        <v>24</v>
      </c>
      <c r="AN44" s="3" t="s">
        <v>24</v>
      </c>
    </row>
    <row r="45" spans="1:40" ht="30.6" customHeight="1" x14ac:dyDescent="0.3">
      <c r="A45" s="11">
        <v>43846</v>
      </c>
      <c r="B45" s="24" t="s">
        <v>240</v>
      </c>
      <c r="C45" s="4" t="s">
        <v>239</v>
      </c>
      <c r="D45" s="9" t="s">
        <v>244</v>
      </c>
      <c r="E45" s="1" t="s">
        <v>229</v>
      </c>
      <c r="F45" s="1" t="s">
        <v>40</v>
      </c>
      <c r="G45" s="1" t="s">
        <v>24</v>
      </c>
      <c r="H45" s="1" t="s">
        <v>98</v>
      </c>
      <c r="I45" s="29" t="s">
        <v>24</v>
      </c>
      <c r="J45" s="3">
        <v>110</v>
      </c>
      <c r="K45" s="3" t="s">
        <v>24</v>
      </c>
      <c r="L45" s="3" t="s">
        <v>24</v>
      </c>
      <c r="M45" s="3" t="s">
        <v>24</v>
      </c>
      <c r="N45" s="3" t="s">
        <v>24</v>
      </c>
      <c r="O45" s="3" t="s">
        <v>24</v>
      </c>
      <c r="P45" s="3" t="s">
        <v>24</v>
      </c>
      <c r="Q45" s="3">
        <v>345</v>
      </c>
      <c r="R45" s="3" t="s">
        <v>24</v>
      </c>
      <c r="S45" s="3" t="s">
        <v>24</v>
      </c>
      <c r="T45" s="3" t="s">
        <v>24</v>
      </c>
      <c r="U45" s="3"/>
      <c r="V45" s="3" t="s">
        <v>24</v>
      </c>
      <c r="W45" s="3" t="s">
        <v>24</v>
      </c>
      <c r="X45" s="3">
        <v>3</v>
      </c>
      <c r="Y45" s="3" t="s">
        <v>24</v>
      </c>
      <c r="Z45" s="28" t="s">
        <v>24</v>
      </c>
      <c r="AA45" s="3" t="s">
        <v>24</v>
      </c>
      <c r="AB45" s="3" t="s">
        <v>24</v>
      </c>
      <c r="AC45" s="3" t="s">
        <v>24</v>
      </c>
      <c r="AD45" s="3" t="s">
        <v>24</v>
      </c>
      <c r="AE45" s="31">
        <f>9.59*10^11</f>
        <v>959000000000</v>
      </c>
      <c r="AF45" s="31" t="s">
        <v>24</v>
      </c>
      <c r="AG45" s="3" t="s">
        <v>24</v>
      </c>
      <c r="AH45" s="5">
        <v>4.3</v>
      </c>
      <c r="AI45" s="3" t="s">
        <v>24</v>
      </c>
      <c r="AJ45" s="3">
        <v>13.6</v>
      </c>
      <c r="AK45" s="3" t="s">
        <v>24</v>
      </c>
      <c r="AL45" s="3" t="s">
        <v>24</v>
      </c>
      <c r="AM45" s="3" t="s">
        <v>24</v>
      </c>
      <c r="AN45" s="3" t="s">
        <v>24</v>
      </c>
    </row>
    <row r="46" spans="1:40" ht="30.6" customHeight="1" x14ac:dyDescent="0.3">
      <c r="A46" s="11">
        <v>43846</v>
      </c>
      <c r="B46" s="25" t="s">
        <v>248</v>
      </c>
      <c r="C46" s="4" t="s">
        <v>249</v>
      </c>
      <c r="D46" s="9" t="s">
        <v>250</v>
      </c>
      <c r="E46" s="1" t="s">
        <v>251</v>
      </c>
      <c r="F46" s="1" t="s">
        <v>40</v>
      </c>
      <c r="G46" s="1" t="s">
        <v>24</v>
      </c>
      <c r="H46" s="1" t="s">
        <v>107</v>
      </c>
      <c r="I46" s="29" t="s">
        <v>24</v>
      </c>
      <c r="J46" s="3">
        <v>221</v>
      </c>
      <c r="K46" s="3" t="s">
        <v>24</v>
      </c>
      <c r="L46" s="3">
        <v>155</v>
      </c>
      <c r="M46" s="3" t="s">
        <v>24</v>
      </c>
      <c r="N46" s="3" t="s">
        <v>24</v>
      </c>
      <c r="O46" s="3" t="s">
        <v>24</v>
      </c>
      <c r="P46" s="3">
        <v>296</v>
      </c>
      <c r="Q46" s="3">
        <v>1930</v>
      </c>
      <c r="R46" s="3">
        <v>73</v>
      </c>
      <c r="S46" s="3" t="s">
        <v>24</v>
      </c>
      <c r="T46" s="3" t="s">
        <v>24</v>
      </c>
      <c r="U46" s="3">
        <v>9.4</v>
      </c>
      <c r="V46" s="3" t="s">
        <v>24</v>
      </c>
      <c r="W46" s="3">
        <v>0.22</v>
      </c>
      <c r="X46" s="3">
        <v>3.42</v>
      </c>
      <c r="Y46" s="3" t="s">
        <v>24</v>
      </c>
      <c r="Z46" s="28">
        <v>0</v>
      </c>
      <c r="AA46" s="5">
        <v>8.1999999999999993</v>
      </c>
      <c r="AB46" s="3">
        <v>9.4</v>
      </c>
      <c r="AC46" s="3">
        <v>9</v>
      </c>
      <c r="AD46" s="3" t="s">
        <v>24</v>
      </c>
      <c r="AE46" s="31">
        <f>10^14</f>
        <v>100000000000000</v>
      </c>
      <c r="AF46" s="3" t="s">
        <v>24</v>
      </c>
      <c r="AG46" s="3" t="s">
        <v>24</v>
      </c>
      <c r="AH46" s="5">
        <v>7.2</v>
      </c>
      <c r="AI46" s="3">
        <v>300</v>
      </c>
      <c r="AJ46" s="3">
        <v>16</v>
      </c>
      <c r="AK46" s="3">
        <v>920</v>
      </c>
      <c r="AL46" s="3" t="s">
        <v>24</v>
      </c>
      <c r="AM46" s="3" t="s">
        <v>24</v>
      </c>
      <c r="AN46" s="3" t="s">
        <v>24</v>
      </c>
    </row>
    <row r="47" spans="1:40" ht="30.6" customHeight="1" x14ac:dyDescent="0.3">
      <c r="A47" s="11">
        <v>43846</v>
      </c>
      <c r="B47" s="25" t="s">
        <v>253</v>
      </c>
      <c r="C47" s="4" t="s">
        <v>249</v>
      </c>
      <c r="D47" s="9" t="s">
        <v>250</v>
      </c>
      <c r="E47" s="1" t="s">
        <v>251</v>
      </c>
      <c r="F47" s="1" t="s">
        <v>40</v>
      </c>
      <c r="G47" s="1" t="s">
        <v>24</v>
      </c>
      <c r="H47" s="1" t="s">
        <v>107</v>
      </c>
      <c r="I47" s="29" t="s">
        <v>24</v>
      </c>
      <c r="J47" s="3">
        <v>276</v>
      </c>
      <c r="K47" s="3" t="s">
        <v>24</v>
      </c>
      <c r="L47" s="3">
        <v>221</v>
      </c>
      <c r="M47" s="3" t="s">
        <v>24</v>
      </c>
      <c r="N47" s="3" t="s">
        <v>24</v>
      </c>
      <c r="O47" s="3" t="s">
        <v>24</v>
      </c>
      <c r="P47" s="3">
        <v>338</v>
      </c>
      <c r="Q47" s="3">
        <v>2482</v>
      </c>
      <c r="R47" s="3">
        <v>75</v>
      </c>
      <c r="S47" s="3" t="s">
        <v>24</v>
      </c>
      <c r="T47" s="3" t="s">
        <v>24</v>
      </c>
      <c r="U47" s="3">
        <v>1.4</v>
      </c>
      <c r="V47" s="3" t="s">
        <v>24</v>
      </c>
      <c r="W47" s="3">
        <v>0.22</v>
      </c>
      <c r="X47" s="3">
        <v>3.6</v>
      </c>
      <c r="Y47" s="3" t="s">
        <v>24</v>
      </c>
      <c r="Z47" s="28">
        <v>0</v>
      </c>
      <c r="AA47" s="5">
        <v>8.8000000000000007</v>
      </c>
      <c r="AB47" s="3">
        <v>8.3000000000000007</v>
      </c>
      <c r="AC47" s="3">
        <v>4</v>
      </c>
      <c r="AD47" s="3" t="s">
        <v>24</v>
      </c>
      <c r="AE47" s="31">
        <f>10^14</f>
        <v>100000000000000</v>
      </c>
      <c r="AF47" s="3" t="s">
        <v>24</v>
      </c>
      <c r="AG47" s="3" t="s">
        <v>24</v>
      </c>
      <c r="AH47" s="5">
        <v>8.1</v>
      </c>
      <c r="AI47" s="3">
        <v>250</v>
      </c>
      <c r="AJ47" s="3">
        <v>16.7</v>
      </c>
      <c r="AK47" s="3">
        <v>920</v>
      </c>
      <c r="AL47" s="3" t="s">
        <v>24</v>
      </c>
      <c r="AM47" s="3" t="s">
        <v>24</v>
      </c>
      <c r="AN47" s="3" t="s">
        <v>24</v>
      </c>
    </row>
    <row r="48" spans="1:40" ht="30.6" customHeight="1" x14ac:dyDescent="0.3">
      <c r="A48" s="11">
        <v>43846</v>
      </c>
      <c r="B48" s="25" t="s">
        <v>254</v>
      </c>
      <c r="C48" s="4" t="s">
        <v>249</v>
      </c>
      <c r="D48" s="9" t="s">
        <v>250</v>
      </c>
      <c r="E48" s="1" t="s">
        <v>251</v>
      </c>
      <c r="F48" s="1" t="s">
        <v>40</v>
      </c>
      <c r="G48" s="1" t="s">
        <v>24</v>
      </c>
      <c r="H48" s="1" t="s">
        <v>107</v>
      </c>
      <c r="I48" s="29" t="s">
        <v>24</v>
      </c>
      <c r="J48" s="3">
        <v>303</v>
      </c>
      <c r="K48" s="3" t="s">
        <v>24</v>
      </c>
      <c r="L48" s="3">
        <v>193</v>
      </c>
      <c r="M48" s="3" t="s">
        <v>24</v>
      </c>
      <c r="N48" s="3" t="s">
        <v>24</v>
      </c>
      <c r="O48" s="3" t="s">
        <v>24</v>
      </c>
      <c r="P48" s="3">
        <v>352</v>
      </c>
      <c r="Q48" s="3">
        <v>2103</v>
      </c>
      <c r="R48" s="3">
        <v>78</v>
      </c>
      <c r="S48" s="3" t="s">
        <v>24</v>
      </c>
      <c r="T48" s="3" t="s">
        <v>24</v>
      </c>
      <c r="U48" s="3">
        <v>11.5</v>
      </c>
      <c r="V48" s="3" t="s">
        <v>24</v>
      </c>
      <c r="W48" s="3">
        <v>0.21</v>
      </c>
      <c r="X48" s="3">
        <v>3.7</v>
      </c>
      <c r="Y48" s="3" t="s">
        <v>24</v>
      </c>
      <c r="Z48" s="28">
        <v>0</v>
      </c>
      <c r="AA48" s="5">
        <v>9.1</v>
      </c>
      <c r="AB48" s="3">
        <v>8.3000000000000007</v>
      </c>
      <c r="AC48" s="3">
        <v>4</v>
      </c>
      <c r="AD48" s="3" t="s">
        <v>24</v>
      </c>
      <c r="AE48" s="31">
        <f>10^14</f>
        <v>100000000000000</v>
      </c>
      <c r="AF48" s="3" t="s">
        <v>24</v>
      </c>
      <c r="AG48" s="3" t="s">
        <v>24</v>
      </c>
      <c r="AH48" s="5">
        <v>8.1999999999999993</v>
      </c>
      <c r="AI48" s="3">
        <v>250</v>
      </c>
      <c r="AJ48" s="3">
        <v>22.4</v>
      </c>
      <c r="AK48" s="3">
        <v>880</v>
      </c>
      <c r="AL48" s="3" t="s">
        <v>24</v>
      </c>
      <c r="AM48" s="3" t="s">
        <v>24</v>
      </c>
      <c r="AN48" s="3" t="s">
        <v>24</v>
      </c>
    </row>
    <row r="49" spans="1:40" ht="30.6" customHeight="1" x14ac:dyDescent="0.3">
      <c r="A49" s="11">
        <v>43846</v>
      </c>
      <c r="B49" s="25" t="s">
        <v>255</v>
      </c>
      <c r="C49" s="4" t="s">
        <v>249</v>
      </c>
      <c r="D49" s="9" t="s">
        <v>250</v>
      </c>
      <c r="E49" s="1" t="s">
        <v>251</v>
      </c>
      <c r="F49" s="1" t="s">
        <v>40</v>
      </c>
      <c r="G49" s="1" t="s">
        <v>24</v>
      </c>
      <c r="H49" s="1" t="s">
        <v>107</v>
      </c>
      <c r="I49" s="29" t="s">
        <v>24</v>
      </c>
      <c r="J49" s="3">
        <v>303</v>
      </c>
      <c r="K49" s="3" t="s">
        <v>24</v>
      </c>
      <c r="L49" s="3">
        <v>221</v>
      </c>
      <c r="M49" s="3" t="s">
        <v>24</v>
      </c>
      <c r="N49" s="3" t="s">
        <v>24</v>
      </c>
      <c r="O49" s="3" t="s">
        <v>24</v>
      </c>
      <c r="P49" s="3">
        <v>358</v>
      </c>
      <c r="Q49" s="3">
        <v>2068</v>
      </c>
      <c r="R49" s="3">
        <v>78</v>
      </c>
      <c r="S49" s="3" t="s">
        <v>24</v>
      </c>
      <c r="T49" s="3" t="s">
        <v>24</v>
      </c>
      <c r="U49" s="3">
        <v>11.5</v>
      </c>
      <c r="V49" s="3" t="s">
        <v>24</v>
      </c>
      <c r="W49" s="3">
        <v>0.21</v>
      </c>
      <c r="X49" s="3">
        <v>3.72</v>
      </c>
      <c r="Y49" s="3" t="s">
        <v>24</v>
      </c>
      <c r="Z49" s="28">
        <v>0</v>
      </c>
      <c r="AA49" s="5">
        <v>9</v>
      </c>
      <c r="AB49" s="3">
        <v>8.3000000000000007</v>
      </c>
      <c r="AC49" s="3">
        <v>2</v>
      </c>
      <c r="AD49" s="3" t="s">
        <v>24</v>
      </c>
      <c r="AE49" s="31">
        <f>10^14</f>
        <v>100000000000000</v>
      </c>
      <c r="AF49" s="3" t="s">
        <v>24</v>
      </c>
      <c r="AG49" s="3" t="s">
        <v>24</v>
      </c>
      <c r="AH49" s="5">
        <v>8.1999999999999993</v>
      </c>
      <c r="AI49" s="3">
        <v>250</v>
      </c>
      <c r="AJ49" s="3">
        <v>24.7</v>
      </c>
      <c r="AK49" s="3">
        <v>880</v>
      </c>
      <c r="AL49" s="3" t="s">
        <v>24</v>
      </c>
      <c r="AM49" s="3" t="s">
        <v>24</v>
      </c>
      <c r="AN49" s="3" t="s">
        <v>24</v>
      </c>
    </row>
    <row r="50" spans="1:40" ht="30.6" customHeight="1" x14ac:dyDescent="0.3">
      <c r="A50" s="11">
        <v>43846</v>
      </c>
      <c r="B50" s="25" t="s">
        <v>257</v>
      </c>
      <c r="C50" s="4" t="s">
        <v>249</v>
      </c>
      <c r="D50" s="9" t="s">
        <v>250</v>
      </c>
      <c r="E50" s="1" t="s">
        <v>251</v>
      </c>
      <c r="F50" s="1" t="s">
        <v>40</v>
      </c>
      <c r="G50" s="1" t="s">
        <v>24</v>
      </c>
      <c r="H50" s="1" t="s">
        <v>107</v>
      </c>
      <c r="I50" s="29" t="s">
        <v>24</v>
      </c>
      <c r="J50" s="3">
        <v>350</v>
      </c>
      <c r="K50" s="3" t="s">
        <v>24</v>
      </c>
      <c r="L50" s="3">
        <v>248</v>
      </c>
      <c r="M50" s="3" t="s">
        <v>24</v>
      </c>
      <c r="N50" s="3" t="s">
        <v>24</v>
      </c>
      <c r="O50" s="3" t="s">
        <v>24</v>
      </c>
      <c r="P50" s="3">
        <v>375</v>
      </c>
      <c r="Q50" s="3">
        <v>2500</v>
      </c>
      <c r="R50" s="3">
        <v>82</v>
      </c>
      <c r="S50" s="3" t="s">
        <v>24</v>
      </c>
      <c r="T50" s="3" t="s">
        <v>24</v>
      </c>
      <c r="U50" s="3">
        <v>13.7</v>
      </c>
      <c r="V50" s="3" t="s">
        <v>24</v>
      </c>
      <c r="W50" s="3">
        <v>0.22</v>
      </c>
      <c r="X50" s="3">
        <v>3.8</v>
      </c>
      <c r="Y50" s="3" t="s">
        <v>24</v>
      </c>
      <c r="Z50" s="28">
        <v>0</v>
      </c>
      <c r="AA50" s="5">
        <v>9.6</v>
      </c>
      <c r="AB50" s="3">
        <v>8.6999999999999993</v>
      </c>
      <c r="AC50" s="3">
        <v>2</v>
      </c>
      <c r="AD50" s="3" t="s">
        <v>24</v>
      </c>
      <c r="AE50" s="31">
        <f>10^14</f>
        <v>100000000000000</v>
      </c>
      <c r="AF50" s="3" t="s">
        <v>24</v>
      </c>
      <c r="AG50" s="3" t="s">
        <v>24</v>
      </c>
      <c r="AH50" s="5">
        <v>8.1999999999999993</v>
      </c>
      <c r="AI50" s="3">
        <v>200</v>
      </c>
      <c r="AJ50" s="3">
        <v>27.5</v>
      </c>
      <c r="AK50" s="3">
        <v>880</v>
      </c>
      <c r="AL50" s="3" t="s">
        <v>24</v>
      </c>
      <c r="AM50" s="3" t="s">
        <v>24</v>
      </c>
      <c r="AN50" s="3" t="s">
        <v>24</v>
      </c>
    </row>
    <row r="51" spans="1:40" ht="30.6" customHeight="1" x14ac:dyDescent="0.3">
      <c r="A51" s="11">
        <v>43846</v>
      </c>
      <c r="B51" s="25" t="s">
        <v>256</v>
      </c>
      <c r="C51" s="4" t="s">
        <v>249</v>
      </c>
      <c r="D51" s="9" t="s">
        <v>250</v>
      </c>
      <c r="E51" s="1" t="s">
        <v>251</v>
      </c>
      <c r="F51" s="1" t="s">
        <v>40</v>
      </c>
      <c r="G51" s="1" t="s">
        <v>24</v>
      </c>
      <c r="H51" s="1" t="s">
        <v>234</v>
      </c>
      <c r="I51" s="29" t="s">
        <v>24</v>
      </c>
      <c r="J51" s="3">
        <v>370</v>
      </c>
      <c r="K51" s="3" t="s">
        <v>24</v>
      </c>
      <c r="L51" s="3">
        <v>262</v>
      </c>
      <c r="M51" s="3" t="s">
        <v>24</v>
      </c>
      <c r="N51" s="3" t="s">
        <v>24</v>
      </c>
      <c r="O51" s="3" t="s">
        <v>24</v>
      </c>
      <c r="P51" s="3">
        <v>379</v>
      </c>
      <c r="Q51" s="3">
        <v>2600</v>
      </c>
      <c r="R51" s="3">
        <v>83</v>
      </c>
      <c r="S51" s="3" t="s">
        <v>24</v>
      </c>
      <c r="T51" s="3" t="s">
        <v>24</v>
      </c>
      <c r="U51" s="3">
        <v>14.1</v>
      </c>
      <c r="V51" s="3" t="s">
        <v>24</v>
      </c>
      <c r="W51" s="3">
        <v>0.22</v>
      </c>
      <c r="X51" s="3">
        <v>3.9</v>
      </c>
      <c r="Y51" s="3" t="s">
        <v>24</v>
      </c>
      <c r="Z51" s="28">
        <v>0</v>
      </c>
      <c r="AA51" s="5">
        <v>9.6999999999999993</v>
      </c>
      <c r="AB51" s="3">
        <v>8.6999999999999993</v>
      </c>
      <c r="AC51" s="3">
        <v>1</v>
      </c>
      <c r="AD51" s="3" t="s">
        <v>24</v>
      </c>
      <c r="AE51" s="31">
        <f>10^14</f>
        <v>100000000000000</v>
      </c>
      <c r="AF51" s="3" t="s">
        <v>24</v>
      </c>
      <c r="AG51" s="3" t="s">
        <v>24</v>
      </c>
      <c r="AH51" s="5">
        <v>8.1999999999999993</v>
      </c>
      <c r="AI51" s="3">
        <v>200</v>
      </c>
      <c r="AJ51" s="3">
        <v>30</v>
      </c>
      <c r="AK51" s="3">
        <v>880</v>
      </c>
      <c r="AL51" s="3" t="s">
        <v>24</v>
      </c>
      <c r="AM51" s="3" t="s">
        <v>24</v>
      </c>
      <c r="AN51" s="3" t="s">
        <v>24</v>
      </c>
    </row>
    <row r="52" spans="1:40" ht="30.6" customHeight="1" x14ac:dyDescent="0.3">
      <c r="A52" s="11">
        <v>43846</v>
      </c>
      <c r="B52" s="25" t="s">
        <v>258</v>
      </c>
      <c r="C52" s="4" t="s">
        <v>249</v>
      </c>
      <c r="D52" s="9" t="s">
        <v>250</v>
      </c>
      <c r="E52" s="1" t="s">
        <v>251</v>
      </c>
      <c r="F52" s="1" t="s">
        <v>40</v>
      </c>
      <c r="G52" s="1" t="s">
        <v>24</v>
      </c>
      <c r="H52" s="1" t="s">
        <v>234</v>
      </c>
      <c r="I52" s="29" t="s">
        <v>24</v>
      </c>
      <c r="J52" s="3">
        <v>380</v>
      </c>
      <c r="K52" s="3" t="s">
        <v>24</v>
      </c>
      <c r="L52" s="3">
        <v>272</v>
      </c>
      <c r="M52" s="3" t="s">
        <v>24</v>
      </c>
      <c r="N52" s="3" t="s">
        <v>24</v>
      </c>
      <c r="O52" s="3" t="s">
        <v>24</v>
      </c>
      <c r="P52" s="3">
        <v>390</v>
      </c>
      <c r="Q52" s="3">
        <v>2650</v>
      </c>
      <c r="R52" s="3">
        <v>83</v>
      </c>
      <c r="S52" s="3" t="s">
        <v>24</v>
      </c>
      <c r="T52" s="3" t="s">
        <v>24</v>
      </c>
      <c r="U52" s="3">
        <v>14.1</v>
      </c>
      <c r="V52" s="3" t="s">
        <v>24</v>
      </c>
      <c r="W52" s="3">
        <v>0.22</v>
      </c>
      <c r="X52" s="3">
        <v>3.92</v>
      </c>
      <c r="Y52" s="3" t="s">
        <v>24</v>
      </c>
      <c r="Z52" s="28">
        <v>0</v>
      </c>
      <c r="AA52" s="5">
        <v>9.8000000000000007</v>
      </c>
      <c r="AB52" s="3">
        <v>8.6999999999999993</v>
      </c>
      <c r="AC52" s="3">
        <v>1</v>
      </c>
      <c r="AD52" s="3" t="s">
        <v>24</v>
      </c>
      <c r="AE52" s="31">
        <f>10^14</f>
        <v>100000000000000</v>
      </c>
      <c r="AF52" s="3" t="s">
        <v>24</v>
      </c>
      <c r="AG52" s="3" t="s">
        <v>24</v>
      </c>
      <c r="AH52" s="5">
        <v>8.1999999999999993</v>
      </c>
      <c r="AI52" s="3">
        <v>200</v>
      </c>
      <c r="AJ52" s="3">
        <v>31</v>
      </c>
      <c r="AK52" s="3">
        <v>880</v>
      </c>
      <c r="AL52" s="3" t="s">
        <v>24</v>
      </c>
      <c r="AM52" s="3" t="s">
        <v>24</v>
      </c>
      <c r="AN52" s="3" t="s">
        <v>24</v>
      </c>
    </row>
    <row r="53" spans="1:40" ht="30.6" customHeight="1" x14ac:dyDescent="0.3">
      <c r="A53" s="11">
        <v>43846</v>
      </c>
      <c r="B53" s="25" t="s">
        <v>259</v>
      </c>
      <c r="C53" s="4" t="s">
        <v>249</v>
      </c>
      <c r="D53" s="9" t="s">
        <v>250</v>
      </c>
      <c r="E53" s="1" t="s">
        <v>251</v>
      </c>
      <c r="F53" s="1" t="s">
        <v>40</v>
      </c>
      <c r="G53" s="1" t="s">
        <v>24</v>
      </c>
      <c r="H53" s="1" t="s">
        <v>234</v>
      </c>
      <c r="I53" s="29" t="s">
        <v>24</v>
      </c>
      <c r="J53" s="3">
        <v>386</v>
      </c>
      <c r="K53" s="3" t="s">
        <v>24</v>
      </c>
      <c r="L53" s="3">
        <v>283</v>
      </c>
      <c r="M53" s="3" t="s">
        <v>24</v>
      </c>
      <c r="N53" s="3" t="s">
        <v>24</v>
      </c>
      <c r="O53" s="3" t="s">
        <v>24</v>
      </c>
      <c r="P53" s="3">
        <v>400</v>
      </c>
      <c r="Q53" s="3">
        <v>2700</v>
      </c>
      <c r="R53" s="3">
        <v>86</v>
      </c>
      <c r="S53" s="3" t="s">
        <v>24</v>
      </c>
      <c r="T53" s="3" t="s">
        <v>24</v>
      </c>
      <c r="U53" s="3">
        <v>14.5</v>
      </c>
      <c r="V53" s="3" t="s">
        <v>24</v>
      </c>
      <c r="W53" s="3">
        <v>0.22</v>
      </c>
      <c r="X53" s="3">
        <v>3.92</v>
      </c>
      <c r="Y53" s="3" t="s">
        <v>24</v>
      </c>
      <c r="Z53" s="28">
        <v>0</v>
      </c>
      <c r="AA53" s="5">
        <v>9.8000000000000007</v>
      </c>
      <c r="AB53" s="3">
        <v>8.6999999999999993</v>
      </c>
      <c r="AC53" s="3">
        <v>1</v>
      </c>
      <c r="AD53" s="3" t="s">
        <v>24</v>
      </c>
      <c r="AE53" s="31">
        <f>10^15</f>
        <v>1000000000000000</v>
      </c>
      <c r="AF53" s="3" t="s">
        <v>24</v>
      </c>
      <c r="AG53" s="3" t="s">
        <v>24</v>
      </c>
      <c r="AH53" s="5">
        <v>8.1999999999999993</v>
      </c>
      <c r="AI53" s="3">
        <v>200</v>
      </c>
      <c r="AJ53" s="3">
        <v>33</v>
      </c>
      <c r="AK53" s="3">
        <v>870</v>
      </c>
      <c r="AL53" s="3" t="s">
        <v>24</v>
      </c>
      <c r="AM53" s="3" t="s">
        <v>24</v>
      </c>
      <c r="AN53" s="3" t="s">
        <v>24</v>
      </c>
    </row>
    <row r="54" spans="1:40" ht="30.6" customHeight="1" x14ac:dyDescent="0.3">
      <c r="A54" s="11">
        <v>43846</v>
      </c>
      <c r="B54" s="24" t="s">
        <v>2</v>
      </c>
      <c r="C54" s="4" t="s">
        <v>24</v>
      </c>
      <c r="D54" s="9" t="s">
        <v>91</v>
      </c>
      <c r="E54" s="1" t="s">
        <v>24</v>
      </c>
      <c r="F54" s="1" t="s">
        <v>38</v>
      </c>
      <c r="G54" s="1" t="s">
        <v>24</v>
      </c>
      <c r="H54" s="1" t="s">
        <v>97</v>
      </c>
      <c r="I54" s="29" t="s">
        <v>24</v>
      </c>
      <c r="J54" s="3">
        <v>68.900000000000006</v>
      </c>
      <c r="K54" s="3">
        <v>55.2</v>
      </c>
      <c r="L54" s="3">
        <v>124</v>
      </c>
      <c r="M54" s="3">
        <v>26</v>
      </c>
      <c r="N54" s="3">
        <v>82.7</v>
      </c>
      <c r="O54" s="3" t="s">
        <v>4</v>
      </c>
      <c r="P54" s="3" t="s">
        <v>4</v>
      </c>
      <c r="Q54" s="3" t="s">
        <v>24</v>
      </c>
      <c r="R54" s="3" t="s">
        <v>24</v>
      </c>
      <c r="S54" s="3" t="s">
        <v>24</v>
      </c>
      <c r="T54" s="3" t="s">
        <v>24</v>
      </c>
      <c r="U54" s="3"/>
      <c r="V54" s="3">
        <v>30</v>
      </c>
      <c r="W54" s="3">
        <v>0.33</v>
      </c>
      <c r="X54" s="3">
        <v>2.7</v>
      </c>
      <c r="Y54" s="3" t="s">
        <v>24</v>
      </c>
      <c r="Z54" s="28" t="s">
        <v>24</v>
      </c>
      <c r="AA54" s="2" t="s">
        <v>24</v>
      </c>
      <c r="AB54" s="2" t="s">
        <v>24</v>
      </c>
      <c r="AC54" s="2" t="s">
        <v>24</v>
      </c>
      <c r="AD54" s="3" t="s">
        <v>24</v>
      </c>
      <c r="AE54" s="31">
        <v>3.6600000000000001E-6</v>
      </c>
      <c r="AF54" s="31" t="s">
        <v>24</v>
      </c>
      <c r="AG54" s="3" t="s">
        <v>24</v>
      </c>
      <c r="AH54" s="5">
        <v>23.6</v>
      </c>
      <c r="AI54" s="3" t="s">
        <v>24</v>
      </c>
      <c r="AJ54" s="3">
        <v>180</v>
      </c>
      <c r="AK54" s="3">
        <v>0.89600000000000002</v>
      </c>
      <c r="AL54" s="3" t="s">
        <v>24</v>
      </c>
      <c r="AM54" s="3" t="s">
        <v>96</v>
      </c>
      <c r="AN54" s="3" t="s">
        <v>24</v>
      </c>
    </row>
    <row r="55" spans="1:40" ht="30.6" customHeight="1" x14ac:dyDescent="0.3">
      <c r="A55" s="11">
        <v>43846</v>
      </c>
      <c r="B55" s="24" t="s">
        <v>115</v>
      </c>
      <c r="C55" s="4" t="s">
        <v>24</v>
      </c>
      <c r="D55" s="9" t="s">
        <v>115</v>
      </c>
      <c r="E55" s="1" t="s">
        <v>24</v>
      </c>
      <c r="F55" s="1" t="s">
        <v>38</v>
      </c>
      <c r="G55" s="1" t="s">
        <v>24</v>
      </c>
      <c r="H55" s="1" t="s">
        <v>97</v>
      </c>
      <c r="I55" s="29" t="s">
        <v>24</v>
      </c>
      <c r="J55" s="3">
        <v>72</v>
      </c>
      <c r="K55" s="3">
        <v>386</v>
      </c>
      <c r="L55" s="3">
        <v>462</v>
      </c>
      <c r="M55" s="3">
        <v>26.9</v>
      </c>
      <c r="N55" s="3">
        <v>300</v>
      </c>
      <c r="O55" s="3" t="s">
        <v>24</v>
      </c>
      <c r="P55" s="3" t="s">
        <v>24</v>
      </c>
      <c r="Q55" s="3" t="s">
        <v>24</v>
      </c>
      <c r="R55" s="3">
        <v>50.5</v>
      </c>
      <c r="S55" s="3">
        <v>155</v>
      </c>
      <c r="T55" s="3" t="s">
        <v>24</v>
      </c>
      <c r="U55" s="3"/>
      <c r="V55" s="3">
        <v>135</v>
      </c>
      <c r="W55" s="3">
        <v>0.33</v>
      </c>
      <c r="X55" s="3">
        <v>2.81</v>
      </c>
      <c r="Y55" s="3" t="s">
        <v>24</v>
      </c>
      <c r="Z55" s="28" t="s">
        <v>24</v>
      </c>
      <c r="AA55" s="2" t="s">
        <v>24</v>
      </c>
      <c r="AB55" s="2" t="s">
        <v>24</v>
      </c>
      <c r="AC55" s="2" t="s">
        <v>24</v>
      </c>
      <c r="AD55" s="3" t="s">
        <v>24</v>
      </c>
      <c r="AE55" s="31">
        <v>4.3000000000000003E-6</v>
      </c>
      <c r="AF55" s="31" t="s">
        <v>24</v>
      </c>
      <c r="AG55" s="3" t="s">
        <v>24</v>
      </c>
      <c r="AH55" s="5">
        <v>21.6</v>
      </c>
      <c r="AI55" s="3" t="s">
        <v>24</v>
      </c>
      <c r="AJ55" s="3">
        <v>155</v>
      </c>
      <c r="AK55" s="3">
        <v>0.96</v>
      </c>
      <c r="AL55" s="3" t="s">
        <v>24</v>
      </c>
      <c r="AM55" s="3" t="s">
        <v>116</v>
      </c>
      <c r="AN55" s="3" t="s">
        <v>24</v>
      </c>
    </row>
    <row r="56" spans="1:40" ht="30.6" customHeight="1" x14ac:dyDescent="0.3">
      <c r="A56" s="11">
        <v>43846</v>
      </c>
      <c r="B56" s="24" t="s">
        <v>171</v>
      </c>
      <c r="C56" s="4" t="s">
        <v>24</v>
      </c>
      <c r="D56" s="9" t="s">
        <v>171</v>
      </c>
      <c r="E56" s="1" t="s">
        <v>171</v>
      </c>
      <c r="F56" s="1" t="s">
        <v>38</v>
      </c>
      <c r="G56" s="1" t="s">
        <v>24</v>
      </c>
      <c r="H56" s="1" t="s">
        <v>24</v>
      </c>
      <c r="I56" s="29" t="s">
        <v>24</v>
      </c>
      <c r="J56" s="3">
        <v>115</v>
      </c>
      <c r="K56" s="3">
        <v>221</v>
      </c>
      <c r="L56" s="3">
        <v>483</v>
      </c>
      <c r="M56" s="3" t="s">
        <v>24</v>
      </c>
      <c r="N56" s="3">
        <v>50</v>
      </c>
      <c r="O56" s="3" t="s">
        <v>24</v>
      </c>
      <c r="P56" s="3" t="s">
        <v>24</v>
      </c>
      <c r="Q56" s="3" t="s">
        <v>24</v>
      </c>
      <c r="R56" s="3" t="s">
        <v>24</v>
      </c>
      <c r="S56" s="3" t="s">
        <v>24</v>
      </c>
      <c r="T56" s="3" t="s">
        <v>24</v>
      </c>
      <c r="U56" s="3"/>
      <c r="V56" s="3" t="s">
        <v>24</v>
      </c>
      <c r="W56" s="3">
        <v>0.3</v>
      </c>
      <c r="X56" s="3">
        <v>8.26</v>
      </c>
      <c r="Y56" s="3" t="s">
        <v>24</v>
      </c>
      <c r="Z56" s="28" t="s">
        <v>24</v>
      </c>
      <c r="AA56" s="2" t="s">
        <v>24</v>
      </c>
      <c r="AB56" s="2" t="s">
        <v>24</v>
      </c>
      <c r="AC56" s="2" t="s">
        <v>24</v>
      </c>
      <c r="AD56" s="3" t="s">
        <v>24</v>
      </c>
      <c r="AE56" s="31" t="s">
        <v>24</v>
      </c>
      <c r="AF56" s="31" t="s">
        <v>24</v>
      </c>
      <c r="AG56" s="3" t="s">
        <v>24</v>
      </c>
      <c r="AH56" s="5">
        <v>16.7</v>
      </c>
      <c r="AI56" s="3" t="s">
        <v>24</v>
      </c>
      <c r="AJ56" s="3">
        <v>118</v>
      </c>
      <c r="AK56" s="3" t="s">
        <v>24</v>
      </c>
      <c r="AL56" s="3" t="s">
        <v>24</v>
      </c>
      <c r="AM56" s="3" t="s">
        <v>172</v>
      </c>
      <c r="AN56" s="3" t="s">
        <v>24</v>
      </c>
    </row>
    <row r="57" spans="1:40" ht="30.6" customHeight="1" x14ac:dyDescent="0.3">
      <c r="A57" s="11">
        <v>43846</v>
      </c>
      <c r="B57" s="24" t="s">
        <v>197</v>
      </c>
      <c r="C57" s="4" t="s">
        <v>24</v>
      </c>
      <c r="D57" s="9" t="s">
        <v>197</v>
      </c>
      <c r="E57" s="1" t="s">
        <v>199</v>
      </c>
      <c r="F57" s="1" t="s">
        <v>38</v>
      </c>
      <c r="G57" s="1" t="s">
        <v>24</v>
      </c>
      <c r="H57" s="1" t="s">
        <v>197</v>
      </c>
      <c r="I57" s="29" t="s">
        <v>24</v>
      </c>
      <c r="J57" s="3">
        <v>77.2</v>
      </c>
      <c r="K57" s="3" t="s">
        <v>24</v>
      </c>
      <c r="L57" s="3">
        <v>120</v>
      </c>
      <c r="M57" s="3">
        <v>27.2</v>
      </c>
      <c r="N57" s="3" t="s">
        <v>24</v>
      </c>
      <c r="O57" s="3" t="s">
        <v>24</v>
      </c>
      <c r="P57" s="3" t="s">
        <v>24</v>
      </c>
      <c r="Q57" s="3" t="s">
        <v>24</v>
      </c>
      <c r="R57" s="3" t="s">
        <v>24</v>
      </c>
      <c r="S57" s="3">
        <v>25</v>
      </c>
      <c r="T57" s="3" t="s">
        <v>24</v>
      </c>
      <c r="U57" s="3"/>
      <c r="V57" s="3" t="s">
        <v>24</v>
      </c>
      <c r="W57" s="3">
        <v>0.42</v>
      </c>
      <c r="X57" s="3">
        <v>19.32</v>
      </c>
      <c r="Y57" s="3" t="s">
        <v>24</v>
      </c>
      <c r="Z57" s="28" t="s">
        <v>24</v>
      </c>
      <c r="AA57" s="2" t="s">
        <v>24</v>
      </c>
      <c r="AB57" s="2" t="s">
        <v>24</v>
      </c>
      <c r="AC57" s="10" t="s">
        <v>24</v>
      </c>
      <c r="AD57" s="3" t="s">
        <v>24</v>
      </c>
      <c r="AE57" s="31">
        <v>2.2000000000000001E-6</v>
      </c>
      <c r="AF57" s="31" t="s">
        <v>24</v>
      </c>
      <c r="AG57" s="3" t="s">
        <v>24</v>
      </c>
      <c r="AH57" s="5">
        <v>14.4</v>
      </c>
      <c r="AI57" s="3" t="s">
        <v>24</v>
      </c>
      <c r="AJ57" s="3">
        <v>301</v>
      </c>
      <c r="AK57" s="3">
        <v>0.128</v>
      </c>
      <c r="AL57" s="3" t="s">
        <v>24</v>
      </c>
      <c r="AM57" s="3">
        <v>1064.43</v>
      </c>
      <c r="AN57" s="3" t="s">
        <v>24</v>
      </c>
    </row>
    <row r="58" spans="1:40" ht="30.6" customHeight="1" x14ac:dyDescent="0.3">
      <c r="A58" s="11">
        <v>43846</v>
      </c>
      <c r="B58" s="24" t="s">
        <v>192</v>
      </c>
      <c r="C58" s="4" t="s">
        <v>24</v>
      </c>
      <c r="D58" s="9" t="s">
        <v>192</v>
      </c>
      <c r="E58" s="1" t="s">
        <v>193</v>
      </c>
      <c r="F58" s="1" t="s">
        <v>38</v>
      </c>
      <c r="G58" s="1" t="s">
        <v>24</v>
      </c>
      <c r="H58" s="1" t="s">
        <v>24</v>
      </c>
      <c r="I58" s="29" t="s">
        <v>24</v>
      </c>
      <c r="J58" s="3">
        <v>210</v>
      </c>
      <c r="K58" s="3" t="s">
        <v>24</v>
      </c>
      <c r="L58" s="3">
        <v>2500</v>
      </c>
      <c r="M58" s="3">
        <v>80</v>
      </c>
      <c r="N58" s="3" t="s">
        <v>24</v>
      </c>
      <c r="O58" s="3" t="s">
        <v>24</v>
      </c>
      <c r="P58" s="3" t="s">
        <v>24</v>
      </c>
      <c r="Q58" s="3" t="s">
        <v>24</v>
      </c>
      <c r="R58" s="3" t="s">
        <v>194</v>
      </c>
      <c r="S58" s="3" t="s">
        <v>24</v>
      </c>
      <c r="T58" s="3" t="s">
        <v>24</v>
      </c>
      <c r="U58" s="3"/>
      <c r="V58" s="3" t="s">
        <v>24</v>
      </c>
      <c r="W58" s="3">
        <v>0.313</v>
      </c>
      <c r="X58" s="3">
        <v>7.8</v>
      </c>
      <c r="Y58" s="3" t="s">
        <v>24</v>
      </c>
      <c r="Z58" s="28" t="s">
        <v>24</v>
      </c>
      <c r="AA58" s="2" t="s">
        <v>24</v>
      </c>
      <c r="AB58" s="2" t="s">
        <v>24</v>
      </c>
      <c r="AC58" s="2" t="s">
        <v>24</v>
      </c>
      <c r="AD58" s="3" t="s">
        <v>24</v>
      </c>
      <c r="AE58" s="31" t="s">
        <v>24</v>
      </c>
      <c r="AF58" s="31" t="s">
        <v>24</v>
      </c>
      <c r="AG58" s="3" t="s">
        <v>24</v>
      </c>
      <c r="AH58" s="5" t="s">
        <v>24</v>
      </c>
      <c r="AI58" s="3" t="s">
        <v>24</v>
      </c>
      <c r="AJ58" s="3" t="s">
        <v>24</v>
      </c>
      <c r="AK58" s="3" t="s">
        <v>24</v>
      </c>
      <c r="AL58" s="3">
        <v>120</v>
      </c>
      <c r="AM58" s="3" t="s">
        <v>24</v>
      </c>
      <c r="AN58" s="3" t="s">
        <v>24</v>
      </c>
    </row>
    <row r="59" spans="1:40" ht="30.6" customHeight="1" x14ac:dyDescent="0.3">
      <c r="A59" s="11">
        <v>43846</v>
      </c>
      <c r="B59" s="24" t="s">
        <v>92</v>
      </c>
      <c r="C59" s="4" t="s">
        <v>24</v>
      </c>
      <c r="D59" s="9" t="s">
        <v>92</v>
      </c>
      <c r="E59" s="1" t="s">
        <v>198</v>
      </c>
      <c r="F59" s="1" t="s">
        <v>38</v>
      </c>
      <c r="G59" s="1" t="s">
        <v>24</v>
      </c>
      <c r="H59" s="1" t="s">
        <v>92</v>
      </c>
      <c r="I59" s="29" t="s">
        <v>24</v>
      </c>
      <c r="J59" s="3">
        <v>76</v>
      </c>
      <c r="K59" s="3" t="s">
        <v>24</v>
      </c>
      <c r="L59" s="3">
        <v>140</v>
      </c>
      <c r="M59" s="3">
        <v>27.8</v>
      </c>
      <c r="N59" s="3" t="s">
        <v>24</v>
      </c>
      <c r="O59" s="3" t="s">
        <v>24</v>
      </c>
      <c r="P59" s="3" t="s">
        <v>24</v>
      </c>
      <c r="Q59" s="3" t="s">
        <v>24</v>
      </c>
      <c r="R59" s="3" t="s">
        <v>24</v>
      </c>
      <c r="S59" s="3">
        <v>25</v>
      </c>
      <c r="T59" s="3" t="s">
        <v>24</v>
      </c>
      <c r="U59" s="3"/>
      <c r="V59" s="3" t="s">
        <v>24</v>
      </c>
      <c r="W59" s="3">
        <v>0.39</v>
      </c>
      <c r="X59" s="3">
        <v>10.491</v>
      </c>
      <c r="Y59" s="3" t="s">
        <v>24</v>
      </c>
      <c r="Z59" s="28" t="s">
        <v>24</v>
      </c>
      <c r="AA59" s="2" t="s">
        <v>24</v>
      </c>
      <c r="AB59" s="2" t="s">
        <v>24</v>
      </c>
      <c r="AC59" s="2" t="s">
        <v>24</v>
      </c>
      <c r="AD59" s="3" t="s">
        <v>24</v>
      </c>
      <c r="AE59" s="31">
        <v>1.55E-6</v>
      </c>
      <c r="AF59" s="31" t="s">
        <v>24</v>
      </c>
      <c r="AG59" s="3" t="s">
        <v>24</v>
      </c>
      <c r="AH59" s="5">
        <v>19.600000000000001</v>
      </c>
      <c r="AI59" s="3" t="s">
        <v>24</v>
      </c>
      <c r="AJ59" s="3">
        <v>419</v>
      </c>
      <c r="AK59" s="3">
        <v>0.23400000000000001</v>
      </c>
      <c r="AL59" s="3" t="s">
        <v>24</v>
      </c>
      <c r="AM59" s="3">
        <v>961.93</v>
      </c>
      <c r="AN59" s="3" t="s">
        <v>24</v>
      </c>
    </row>
    <row r="60" spans="1:40" ht="30.6" customHeight="1" x14ac:dyDescent="0.3">
      <c r="A60" s="11">
        <v>43846</v>
      </c>
      <c r="B60" s="24" t="s">
        <v>5</v>
      </c>
      <c r="C60" s="4" t="s">
        <v>24</v>
      </c>
      <c r="D60" s="9" t="s">
        <v>5</v>
      </c>
      <c r="E60" s="1" t="s">
        <v>24</v>
      </c>
      <c r="F60" s="1" t="s">
        <v>38</v>
      </c>
      <c r="G60" s="1" t="s">
        <v>24</v>
      </c>
      <c r="H60" s="1" t="s">
        <v>92</v>
      </c>
      <c r="I60" s="29" t="s">
        <v>24</v>
      </c>
      <c r="J60" s="3">
        <v>212</v>
      </c>
      <c r="K60" s="3">
        <v>205</v>
      </c>
      <c r="L60" s="3">
        <v>515</v>
      </c>
      <c r="M60" s="3" t="s">
        <v>24</v>
      </c>
      <c r="N60" s="3" t="s">
        <v>24</v>
      </c>
      <c r="O60" s="3" t="s">
        <v>4</v>
      </c>
      <c r="P60" s="3" t="s">
        <v>4</v>
      </c>
      <c r="Q60" s="3" t="s">
        <v>24</v>
      </c>
      <c r="R60" s="3" t="s">
        <v>24</v>
      </c>
      <c r="S60" s="3" t="s">
        <v>24</v>
      </c>
      <c r="T60" s="3" t="s">
        <v>24</v>
      </c>
      <c r="U60" s="3"/>
      <c r="V60" s="3">
        <v>217</v>
      </c>
      <c r="W60" s="3" t="s">
        <v>24</v>
      </c>
      <c r="X60" s="3">
        <v>8.0299999999999994</v>
      </c>
      <c r="Y60" s="3" t="s">
        <v>24</v>
      </c>
      <c r="Z60" s="28" t="s">
        <v>24</v>
      </c>
      <c r="AA60" s="2" t="s">
        <v>24</v>
      </c>
      <c r="AB60" s="2" t="s">
        <v>24</v>
      </c>
      <c r="AC60" s="2" t="s">
        <v>24</v>
      </c>
      <c r="AD60" s="3" t="s">
        <v>24</v>
      </c>
      <c r="AE60" s="31">
        <v>7.2000000000000002E-5</v>
      </c>
      <c r="AF60" s="31" t="s">
        <v>24</v>
      </c>
      <c r="AG60" s="3" t="s">
        <v>24</v>
      </c>
      <c r="AH60" s="5">
        <v>16.600000000000001</v>
      </c>
      <c r="AI60" s="3" t="s">
        <v>24</v>
      </c>
      <c r="AJ60" s="3">
        <v>16.3</v>
      </c>
      <c r="AK60" s="3">
        <v>0.5</v>
      </c>
      <c r="AL60" s="3" t="s">
        <v>24</v>
      </c>
      <c r="AM60" s="3" t="s">
        <v>6</v>
      </c>
      <c r="AN60" s="3" t="s">
        <v>24</v>
      </c>
    </row>
    <row r="61" spans="1:40" ht="30.6" customHeight="1" x14ac:dyDescent="0.3">
      <c r="A61" s="11">
        <v>43846</v>
      </c>
      <c r="B61" s="24" t="s">
        <v>12</v>
      </c>
      <c r="C61" s="4" t="s">
        <v>24</v>
      </c>
      <c r="D61" s="9" t="s">
        <v>12</v>
      </c>
      <c r="E61" s="1" t="s">
        <v>24</v>
      </c>
      <c r="F61" s="1" t="s">
        <v>38</v>
      </c>
      <c r="G61" s="1" t="s">
        <v>24</v>
      </c>
      <c r="H61" s="1" t="s">
        <v>24</v>
      </c>
      <c r="I61" s="29" t="s">
        <v>24</v>
      </c>
      <c r="J61" s="3">
        <v>113.8</v>
      </c>
      <c r="K61" s="3" t="s">
        <v>24</v>
      </c>
      <c r="L61" s="3">
        <v>950</v>
      </c>
      <c r="M61" s="3">
        <v>44</v>
      </c>
      <c r="N61" s="3">
        <v>550</v>
      </c>
      <c r="O61" s="3">
        <v>113.8</v>
      </c>
      <c r="P61" s="3">
        <v>1860</v>
      </c>
      <c r="Q61" s="3">
        <v>970</v>
      </c>
      <c r="R61" s="3">
        <v>36</v>
      </c>
      <c r="S61" s="3">
        <v>349</v>
      </c>
      <c r="T61" s="3" t="s">
        <v>24</v>
      </c>
      <c r="U61" s="3"/>
      <c r="V61" s="3">
        <v>334</v>
      </c>
      <c r="W61" s="3">
        <v>0.34200000000000003</v>
      </c>
      <c r="X61" s="3">
        <v>4.43</v>
      </c>
      <c r="Y61" s="3" t="s">
        <v>24</v>
      </c>
      <c r="Z61" s="28" t="s">
        <v>24</v>
      </c>
      <c r="AA61" s="2" t="s">
        <v>24</v>
      </c>
      <c r="AB61" s="2" t="s">
        <v>24</v>
      </c>
      <c r="AC61" s="2" t="s">
        <v>24</v>
      </c>
      <c r="AD61" s="3" t="s">
        <v>24</v>
      </c>
      <c r="AE61" s="31">
        <v>1.7799999999999999E-4</v>
      </c>
      <c r="AF61" s="31" t="s">
        <v>24</v>
      </c>
      <c r="AG61" s="3" t="s">
        <v>24</v>
      </c>
      <c r="AH61" s="5">
        <v>8.6</v>
      </c>
      <c r="AI61" s="3" t="s">
        <v>24</v>
      </c>
      <c r="AJ61" s="3">
        <v>6.7</v>
      </c>
      <c r="AK61" s="3">
        <v>0.52629999999999999</v>
      </c>
      <c r="AL61" s="3" t="s">
        <v>24</v>
      </c>
      <c r="AM61" s="3" t="s">
        <v>13</v>
      </c>
      <c r="AN61" s="3" t="s">
        <v>24</v>
      </c>
    </row>
    <row r="62" spans="1:40" ht="30.6" customHeight="1" x14ac:dyDescent="0.3">
      <c r="A62" s="11">
        <v>43846</v>
      </c>
      <c r="B62" s="24" t="s">
        <v>200</v>
      </c>
      <c r="C62" s="4" t="s">
        <v>24</v>
      </c>
      <c r="D62" s="9" t="s">
        <v>200</v>
      </c>
      <c r="E62" s="1" t="s">
        <v>201</v>
      </c>
      <c r="F62" s="1" t="s">
        <v>38</v>
      </c>
      <c r="G62" s="1" t="s">
        <v>24</v>
      </c>
      <c r="H62" s="1" t="s">
        <v>24</v>
      </c>
      <c r="I62" s="29" t="s">
        <v>24</v>
      </c>
      <c r="J62" s="3">
        <v>400</v>
      </c>
      <c r="K62" s="3">
        <v>750</v>
      </c>
      <c r="L62" s="3">
        <v>980</v>
      </c>
      <c r="M62" s="3">
        <v>156</v>
      </c>
      <c r="N62" s="3">
        <v>400</v>
      </c>
      <c r="O62" s="3" t="s">
        <v>24</v>
      </c>
      <c r="P62" s="3" t="s">
        <v>24</v>
      </c>
      <c r="Q62" s="3" t="s">
        <v>24</v>
      </c>
      <c r="R62" s="3" t="s">
        <v>202</v>
      </c>
      <c r="S62" s="3">
        <v>310</v>
      </c>
      <c r="T62" s="3" t="s">
        <v>24</v>
      </c>
      <c r="U62" s="3"/>
      <c r="V62" s="3">
        <v>294</v>
      </c>
      <c r="W62" s="3">
        <v>0.28000000000000003</v>
      </c>
      <c r="X62" s="3">
        <v>19.3</v>
      </c>
      <c r="Y62" s="3" t="s">
        <v>24</v>
      </c>
      <c r="Z62" s="28" t="s">
        <v>24</v>
      </c>
      <c r="AA62" s="3" t="s">
        <v>24</v>
      </c>
      <c r="AB62" s="3" t="s">
        <v>24</v>
      </c>
      <c r="AC62" s="3" t="s">
        <v>24</v>
      </c>
      <c r="AD62" s="3" t="s">
        <v>24</v>
      </c>
      <c r="AE62" s="31">
        <v>5.6500000000000001E-6</v>
      </c>
      <c r="AF62" s="31" t="s">
        <v>24</v>
      </c>
      <c r="AG62" s="3" t="s">
        <v>24</v>
      </c>
      <c r="AH62" s="5">
        <v>4.4000000000000004</v>
      </c>
      <c r="AI62" s="3" t="s">
        <v>24</v>
      </c>
      <c r="AJ62" s="3">
        <v>163.30000000000001</v>
      </c>
      <c r="AK62" s="3">
        <v>0.13400000000000001</v>
      </c>
      <c r="AL62" s="3" t="s">
        <v>24</v>
      </c>
      <c r="AM62" s="3">
        <v>3370</v>
      </c>
      <c r="AN62" s="3" t="s">
        <v>24</v>
      </c>
    </row>
    <row r="63" spans="1:40" ht="30.6" customHeight="1" x14ac:dyDescent="0.3">
      <c r="A63" s="11">
        <v>43846</v>
      </c>
      <c r="B63" s="24" t="s">
        <v>189</v>
      </c>
      <c r="C63" s="4" t="s">
        <v>135</v>
      </c>
      <c r="D63" s="9" t="s">
        <v>189</v>
      </c>
      <c r="E63" s="1" t="s">
        <v>137</v>
      </c>
      <c r="F63" s="1" t="s">
        <v>38</v>
      </c>
      <c r="G63" s="1" t="s">
        <v>24</v>
      </c>
      <c r="H63" s="1" t="s">
        <v>24</v>
      </c>
      <c r="I63" s="29" t="s">
        <v>191</v>
      </c>
      <c r="J63" s="3">
        <v>120.66</v>
      </c>
      <c r="K63" s="3" t="s">
        <v>24</v>
      </c>
      <c r="L63" s="3">
        <v>260</v>
      </c>
      <c r="M63" s="3" t="s">
        <v>24</v>
      </c>
      <c r="N63" s="3" t="s">
        <v>24</v>
      </c>
      <c r="O63" s="3" t="s">
        <v>24</v>
      </c>
      <c r="P63" s="3" t="s">
        <v>24</v>
      </c>
      <c r="Q63" s="3" t="s">
        <v>24</v>
      </c>
      <c r="R63" s="3" t="s">
        <v>24</v>
      </c>
      <c r="S63" s="3" t="s">
        <v>24</v>
      </c>
      <c r="T63" s="3" t="s">
        <v>24</v>
      </c>
      <c r="U63" s="3"/>
      <c r="V63" s="3" t="s">
        <v>24</v>
      </c>
      <c r="W63" s="3">
        <v>0.35</v>
      </c>
      <c r="X63" s="3">
        <v>10.4</v>
      </c>
      <c r="Y63" s="3" t="s">
        <v>24</v>
      </c>
      <c r="Z63" s="28" t="s">
        <v>24</v>
      </c>
      <c r="AA63" s="2" t="s">
        <v>24</v>
      </c>
      <c r="AB63" s="2" t="s">
        <v>24</v>
      </c>
      <c r="AC63" s="2" t="s">
        <v>24</v>
      </c>
      <c r="AD63" s="3" t="s">
        <v>24</v>
      </c>
      <c r="AE63" s="31">
        <v>1.15E-5</v>
      </c>
      <c r="AF63" s="31" t="s">
        <v>24</v>
      </c>
      <c r="AG63" s="3" t="s">
        <v>24</v>
      </c>
      <c r="AH63" s="5" t="s">
        <v>24</v>
      </c>
      <c r="AI63" s="3" t="s">
        <v>24</v>
      </c>
      <c r="AJ63" s="3" t="s">
        <v>24</v>
      </c>
      <c r="AK63" s="3" t="s">
        <v>24</v>
      </c>
      <c r="AL63" s="3" t="s">
        <v>24</v>
      </c>
      <c r="AM63" s="3">
        <v>956</v>
      </c>
      <c r="AN63" s="3" t="s">
        <v>24</v>
      </c>
    </row>
    <row r="64" spans="1:40" ht="30.6" customHeight="1" x14ac:dyDescent="0.3">
      <c r="A64" s="11">
        <v>43846</v>
      </c>
      <c r="B64" s="24" t="s">
        <v>134</v>
      </c>
      <c r="C64" s="4" t="s">
        <v>135</v>
      </c>
      <c r="D64" s="9" t="s">
        <v>136</v>
      </c>
      <c r="E64" s="1" t="s">
        <v>137</v>
      </c>
      <c r="F64" s="1" t="s">
        <v>38</v>
      </c>
      <c r="G64" s="1" t="s">
        <v>24</v>
      </c>
      <c r="H64" s="1" t="s">
        <v>24</v>
      </c>
      <c r="I64" s="29" t="s">
        <v>24</v>
      </c>
      <c r="J64" s="3">
        <v>117.211</v>
      </c>
      <c r="K64" s="3" t="s">
        <v>24</v>
      </c>
      <c r="L64" s="30" t="s">
        <v>24</v>
      </c>
      <c r="M64" s="3" t="s">
        <v>24</v>
      </c>
      <c r="N64" s="3" t="s">
        <v>24</v>
      </c>
      <c r="O64" s="3" t="s">
        <v>24</v>
      </c>
      <c r="P64" s="3" t="s">
        <v>24</v>
      </c>
      <c r="Q64" s="3" t="s">
        <v>24</v>
      </c>
      <c r="R64" s="3" t="s">
        <v>24</v>
      </c>
      <c r="S64" s="3" t="s">
        <v>24</v>
      </c>
      <c r="T64" s="3" t="s">
        <v>24</v>
      </c>
      <c r="U64" s="3"/>
      <c r="V64" s="3" t="s">
        <v>24</v>
      </c>
      <c r="W64" s="3" t="s">
        <v>24</v>
      </c>
      <c r="X64" s="3">
        <v>11.8</v>
      </c>
      <c r="Y64" s="3" t="s">
        <v>24</v>
      </c>
      <c r="Z64" s="28" t="s">
        <v>24</v>
      </c>
      <c r="AA64" s="2" t="s">
        <v>24</v>
      </c>
      <c r="AB64" s="2" t="s">
        <v>24</v>
      </c>
      <c r="AC64" s="2" t="s">
        <v>24</v>
      </c>
      <c r="AD64" s="3" t="s">
        <v>24</v>
      </c>
      <c r="AE64" s="31">
        <f>31.6*10^-6</f>
        <v>3.1600000000000002E-5</v>
      </c>
      <c r="AF64" s="31" t="s">
        <v>24</v>
      </c>
      <c r="AG64" s="3" t="s">
        <v>190</v>
      </c>
      <c r="AH64" s="5">
        <v>13.5</v>
      </c>
      <c r="AI64" s="3" t="s">
        <v>24</v>
      </c>
      <c r="AJ64" s="3" t="s">
        <v>24</v>
      </c>
      <c r="AK64" s="3" t="s">
        <v>24</v>
      </c>
      <c r="AL64" s="3" t="s">
        <v>24</v>
      </c>
      <c r="AM64" s="3" t="s">
        <v>24</v>
      </c>
      <c r="AN64" s="3" t="s">
        <v>24</v>
      </c>
    </row>
    <row r="65" spans="1:40" ht="30.6" customHeight="1" x14ac:dyDescent="0.3">
      <c r="A65" s="11">
        <v>43846</v>
      </c>
      <c r="B65" s="24" t="s">
        <v>183</v>
      </c>
      <c r="C65" s="4" t="s">
        <v>185</v>
      </c>
      <c r="D65" s="9" t="s">
        <v>186</v>
      </c>
      <c r="E65" s="1" t="s">
        <v>187</v>
      </c>
      <c r="F65" s="1" t="s">
        <v>188</v>
      </c>
      <c r="G65" s="1" t="s">
        <v>24</v>
      </c>
      <c r="H65" s="1" t="s">
        <v>24</v>
      </c>
      <c r="I65" s="29" t="s">
        <v>24</v>
      </c>
      <c r="J65" s="3">
        <v>19.649999999999999</v>
      </c>
      <c r="K65" s="3" t="s">
        <v>24</v>
      </c>
      <c r="L65" s="3">
        <v>139</v>
      </c>
      <c r="M65" s="3" t="s">
        <v>24</v>
      </c>
      <c r="N65" s="3" t="s">
        <v>24</v>
      </c>
      <c r="O65" s="3" t="s">
        <v>24</v>
      </c>
      <c r="P65" s="3">
        <v>276</v>
      </c>
      <c r="Q65" s="3" t="s">
        <v>24</v>
      </c>
      <c r="R65" s="3" t="s">
        <v>24</v>
      </c>
      <c r="S65" s="3" t="s">
        <v>24</v>
      </c>
      <c r="T65" s="3" t="s">
        <v>24</v>
      </c>
      <c r="U65" s="3"/>
      <c r="V65" s="3" t="s">
        <v>24</v>
      </c>
      <c r="W65" s="3" t="s">
        <v>24</v>
      </c>
      <c r="X65" s="3">
        <v>1.79</v>
      </c>
      <c r="Y65" s="3" t="s">
        <v>24</v>
      </c>
      <c r="Z65" s="28">
        <v>0.06</v>
      </c>
      <c r="AA65" s="3">
        <v>3.55</v>
      </c>
      <c r="AB65" s="3">
        <v>31.2</v>
      </c>
      <c r="AC65" s="3" t="s">
        <v>24</v>
      </c>
      <c r="AD65" s="3" t="s">
        <v>24</v>
      </c>
      <c r="AE65" s="31">
        <f>17000000000</f>
        <v>17000000000</v>
      </c>
      <c r="AF65" s="31">
        <f>4200000000</f>
        <v>4200000000</v>
      </c>
      <c r="AG65" s="3">
        <v>2.0999999999999999E-3</v>
      </c>
      <c r="AH65" s="5">
        <v>11</v>
      </c>
      <c r="AI65" s="3" t="s">
        <v>24</v>
      </c>
      <c r="AJ65" s="3">
        <v>0.71</v>
      </c>
      <c r="AK65" s="3" t="s">
        <v>24</v>
      </c>
      <c r="AL65" s="3" t="s">
        <v>24</v>
      </c>
      <c r="AM65" s="3" t="s">
        <v>24</v>
      </c>
      <c r="AN65" s="3">
        <v>280</v>
      </c>
    </row>
    <row r="66" spans="1:40" ht="30.6" customHeight="1" x14ac:dyDescent="0.3">
      <c r="A66" s="11">
        <v>43846</v>
      </c>
      <c r="B66" s="24" t="s">
        <v>184</v>
      </c>
      <c r="C66" s="4" t="s">
        <v>185</v>
      </c>
      <c r="D66" s="9" t="s">
        <v>186</v>
      </c>
      <c r="E66" s="1" t="s">
        <v>187</v>
      </c>
      <c r="F66" s="1" t="s">
        <v>188</v>
      </c>
      <c r="G66" s="1" t="s">
        <v>24</v>
      </c>
      <c r="H66" s="1" t="s">
        <v>24</v>
      </c>
      <c r="I66" s="29" t="s">
        <v>24</v>
      </c>
      <c r="J66" s="3">
        <v>16.77</v>
      </c>
      <c r="K66" s="3" t="s">
        <v>24</v>
      </c>
      <c r="L66" s="3">
        <v>203</v>
      </c>
      <c r="M66" s="3" t="s">
        <v>24</v>
      </c>
      <c r="N66" s="3" t="s">
        <v>24</v>
      </c>
      <c r="O66" s="3" t="s">
        <v>24</v>
      </c>
      <c r="P66" s="3">
        <v>255</v>
      </c>
      <c r="Q66" s="3" t="s">
        <v>24</v>
      </c>
      <c r="R66" s="3" t="s">
        <v>24</v>
      </c>
      <c r="S66" s="3" t="s">
        <v>24</v>
      </c>
      <c r="T66" s="3" t="s">
        <v>24</v>
      </c>
      <c r="U66" s="3"/>
      <c r="V66" s="3" t="s">
        <v>24</v>
      </c>
      <c r="W66" s="3" t="s">
        <v>24</v>
      </c>
      <c r="X66" s="3">
        <v>1.86</v>
      </c>
      <c r="Y66" s="3" t="s">
        <v>24</v>
      </c>
      <c r="Z66" s="28">
        <v>0.06</v>
      </c>
      <c r="AA66" s="3">
        <v>3.66</v>
      </c>
      <c r="AB66" s="3">
        <v>31.2</v>
      </c>
      <c r="AC66" s="3" t="s">
        <v>24</v>
      </c>
      <c r="AD66" s="3" t="s">
        <v>24</v>
      </c>
      <c r="AE66" s="31">
        <f>12000000000</f>
        <v>12000000000</v>
      </c>
      <c r="AF66" s="31">
        <f>5700000000</f>
        <v>5700000000</v>
      </c>
      <c r="AG66" s="3">
        <v>3.0999999999999999E-3</v>
      </c>
      <c r="AH66" s="5">
        <v>10</v>
      </c>
      <c r="AI66" s="3" t="s">
        <v>24</v>
      </c>
      <c r="AJ66" s="3">
        <v>0.69</v>
      </c>
      <c r="AK66" s="3" t="s">
        <v>24</v>
      </c>
      <c r="AL66" s="3" t="s">
        <v>24</v>
      </c>
      <c r="AM66" s="3" t="s">
        <v>24</v>
      </c>
      <c r="AN66" s="3">
        <v>280</v>
      </c>
    </row>
    <row r="67" spans="1:40" ht="30.6" customHeight="1" x14ac:dyDescent="0.3">
      <c r="A67" s="11">
        <v>43846</v>
      </c>
      <c r="B67" s="24" t="s">
        <v>219</v>
      </c>
      <c r="C67" s="4" t="s">
        <v>222</v>
      </c>
      <c r="D67" s="9" t="s">
        <v>219</v>
      </c>
      <c r="E67" s="1" t="s">
        <v>149</v>
      </c>
      <c r="F67" s="1" t="s">
        <v>39</v>
      </c>
      <c r="G67" s="1" t="s">
        <v>24</v>
      </c>
      <c r="H67" s="1" t="s">
        <v>24</v>
      </c>
      <c r="I67" s="29" t="s">
        <v>24</v>
      </c>
      <c r="J67" s="3">
        <v>3.58</v>
      </c>
      <c r="K67" s="3" t="s">
        <v>24</v>
      </c>
      <c r="L67" s="3">
        <v>110</v>
      </c>
      <c r="M67" s="3" t="s">
        <v>24</v>
      </c>
      <c r="N67" s="3" t="s">
        <v>24</v>
      </c>
      <c r="O67" s="3">
        <v>3.51</v>
      </c>
      <c r="P67" s="3">
        <v>165</v>
      </c>
      <c r="Q67" s="3" t="s">
        <v>24</v>
      </c>
      <c r="R67" s="3" t="s">
        <v>224</v>
      </c>
      <c r="S67" s="3" t="s">
        <v>24</v>
      </c>
      <c r="T67" s="3" t="s">
        <v>24</v>
      </c>
      <c r="U67" s="3"/>
      <c r="V67" s="3" t="s">
        <v>24</v>
      </c>
      <c r="W67" s="3">
        <v>0.36</v>
      </c>
      <c r="X67" s="3" t="s">
        <v>24</v>
      </c>
      <c r="Y67" s="3">
        <v>0.25</v>
      </c>
      <c r="Z67" s="28">
        <v>1.25</v>
      </c>
      <c r="AA67" s="3" t="s">
        <v>24</v>
      </c>
      <c r="AB67" s="3">
        <v>32.700000000000003</v>
      </c>
      <c r="AC67" s="3" t="s">
        <v>24</v>
      </c>
      <c r="AD67" s="3" t="s">
        <v>24</v>
      </c>
      <c r="AE67" s="31">
        <f>10^11</f>
        <v>100000000000</v>
      </c>
      <c r="AF67" s="31" t="s">
        <v>24</v>
      </c>
      <c r="AG67" s="3">
        <v>2.5000000000000001E-3</v>
      </c>
      <c r="AH67" s="5">
        <v>54</v>
      </c>
      <c r="AI67" s="3" t="s">
        <v>24</v>
      </c>
      <c r="AJ67" s="3">
        <v>0.22</v>
      </c>
      <c r="AK67" s="3" t="s">
        <v>24</v>
      </c>
      <c r="AL67" s="3" t="s">
        <v>24</v>
      </c>
      <c r="AM67" s="3" t="s">
        <v>24</v>
      </c>
      <c r="AN67" s="3" t="s">
        <v>24</v>
      </c>
    </row>
    <row r="68" spans="1:40" ht="30.6" customHeight="1" x14ac:dyDescent="0.3">
      <c r="A68" s="11">
        <v>43846</v>
      </c>
      <c r="B68" s="24" t="s">
        <v>220</v>
      </c>
      <c r="C68" s="4" t="s">
        <v>222</v>
      </c>
      <c r="D68" s="9" t="s">
        <v>220</v>
      </c>
      <c r="E68" s="1" t="s">
        <v>149</v>
      </c>
      <c r="F68" s="1" t="s">
        <v>39</v>
      </c>
      <c r="G68" s="1" t="s">
        <v>24</v>
      </c>
      <c r="H68" s="1" t="s">
        <v>24</v>
      </c>
      <c r="I68" s="29" t="s">
        <v>24</v>
      </c>
      <c r="J68" s="3">
        <v>4.68</v>
      </c>
      <c r="K68" s="3" t="s">
        <v>24</v>
      </c>
      <c r="L68" s="3">
        <v>115</v>
      </c>
      <c r="M68" s="3" t="s">
        <v>24</v>
      </c>
      <c r="N68" s="3" t="s">
        <v>24</v>
      </c>
      <c r="O68" s="3">
        <v>5.17</v>
      </c>
      <c r="P68" s="3">
        <v>199</v>
      </c>
      <c r="Q68" s="3" t="s">
        <v>24</v>
      </c>
      <c r="R68" s="3" t="s">
        <v>225</v>
      </c>
      <c r="S68" s="3" t="s">
        <v>24</v>
      </c>
      <c r="T68" s="3" t="s">
        <v>24</v>
      </c>
      <c r="U68" s="3"/>
      <c r="V68" s="3" t="s">
        <v>24</v>
      </c>
      <c r="W68" s="3" t="s">
        <v>24</v>
      </c>
      <c r="X68" s="3" t="s">
        <v>24</v>
      </c>
      <c r="Y68" s="3">
        <v>0.21</v>
      </c>
      <c r="Z68" s="28">
        <v>1.2</v>
      </c>
      <c r="AA68" s="3" t="s">
        <v>24</v>
      </c>
      <c r="AB68" s="3">
        <v>27.5</v>
      </c>
      <c r="AC68" s="3" t="s">
        <v>24</v>
      </c>
      <c r="AD68" s="3" t="s">
        <v>24</v>
      </c>
      <c r="AE68" s="31">
        <f>10^11</f>
        <v>100000000000</v>
      </c>
      <c r="AF68" s="31" t="s">
        <v>24</v>
      </c>
      <c r="AG68" s="3">
        <v>4.5999999999999999E-3</v>
      </c>
      <c r="AH68" s="5">
        <v>32.4</v>
      </c>
      <c r="AI68" s="3" t="s">
        <v>24</v>
      </c>
      <c r="AJ68" s="3" t="s">
        <v>24</v>
      </c>
      <c r="AK68" s="3" t="s">
        <v>24</v>
      </c>
      <c r="AL68" s="3" t="s">
        <v>24</v>
      </c>
      <c r="AM68" s="3" t="s">
        <v>24</v>
      </c>
      <c r="AN68" s="3" t="s">
        <v>24</v>
      </c>
    </row>
    <row r="69" spans="1:40" ht="30.6" customHeight="1" x14ac:dyDescent="0.3">
      <c r="A69" s="11">
        <v>43846</v>
      </c>
      <c r="B69" s="24" t="s">
        <v>221</v>
      </c>
      <c r="C69" s="4" t="s">
        <v>222</v>
      </c>
      <c r="D69" s="9" t="s">
        <v>221</v>
      </c>
      <c r="E69" s="1" t="s">
        <v>149</v>
      </c>
      <c r="F69" s="1" t="s">
        <v>39</v>
      </c>
      <c r="G69" s="1" t="s">
        <v>24</v>
      </c>
      <c r="H69" s="1" t="s">
        <v>24</v>
      </c>
      <c r="I69" s="29" t="s">
        <v>24</v>
      </c>
      <c r="J69" s="3">
        <v>6.89</v>
      </c>
      <c r="K69" s="3" t="s">
        <v>24</v>
      </c>
      <c r="L69" s="3">
        <v>131</v>
      </c>
      <c r="M69" s="3" t="s">
        <v>24</v>
      </c>
      <c r="N69" s="3" t="s">
        <v>24</v>
      </c>
      <c r="O69" s="3">
        <v>6.89</v>
      </c>
      <c r="P69" s="3">
        <v>227</v>
      </c>
      <c r="Q69" s="3" t="s">
        <v>24</v>
      </c>
      <c r="R69" s="3" t="s">
        <v>225</v>
      </c>
      <c r="S69" s="3" t="s">
        <v>24</v>
      </c>
      <c r="T69" s="3" t="s">
        <v>24</v>
      </c>
      <c r="U69" s="3"/>
      <c r="V69" s="3" t="s">
        <v>24</v>
      </c>
      <c r="W69" s="3" t="s">
        <v>24</v>
      </c>
      <c r="X69" s="3" t="s">
        <v>24</v>
      </c>
      <c r="Y69" s="3">
        <v>0.19</v>
      </c>
      <c r="Z69" s="28">
        <v>1.1000000000000001</v>
      </c>
      <c r="AA69" s="3" t="s">
        <v>24</v>
      </c>
      <c r="AB69" s="3">
        <v>26.3</v>
      </c>
      <c r="AC69" s="3" t="s">
        <v>24</v>
      </c>
      <c r="AD69" s="3" t="s">
        <v>24</v>
      </c>
      <c r="AE69" s="31">
        <f>7*10^11</f>
        <v>700000000000</v>
      </c>
      <c r="AF69" s="31" t="s">
        <v>24</v>
      </c>
      <c r="AG69" s="3">
        <v>4.8999999999999998E-3</v>
      </c>
      <c r="AH69" s="5">
        <v>25.2</v>
      </c>
      <c r="AI69" s="3" t="s">
        <v>24</v>
      </c>
      <c r="AJ69" s="3" t="s">
        <v>24</v>
      </c>
      <c r="AK69" s="3" t="s">
        <v>24</v>
      </c>
      <c r="AL69" s="3" t="s">
        <v>24</v>
      </c>
      <c r="AM69" s="3" t="s">
        <v>24</v>
      </c>
      <c r="AN69" s="3" t="s">
        <v>24</v>
      </c>
    </row>
    <row r="70" spans="1:40" ht="30.6" customHeight="1" x14ac:dyDescent="0.3">
      <c r="A70" s="11">
        <v>43846</v>
      </c>
      <c r="B70" s="24" t="s">
        <v>223</v>
      </c>
      <c r="C70" s="4" t="s">
        <v>222</v>
      </c>
      <c r="D70" s="9" t="s">
        <v>223</v>
      </c>
      <c r="E70" s="1" t="s">
        <v>149</v>
      </c>
      <c r="F70" s="1" t="s">
        <v>39</v>
      </c>
      <c r="G70" s="1" t="s">
        <v>24</v>
      </c>
      <c r="H70" s="1" t="s">
        <v>24</v>
      </c>
      <c r="I70" s="29" t="s">
        <v>24</v>
      </c>
      <c r="J70" s="3">
        <v>9.3000000000000007</v>
      </c>
      <c r="K70" s="3" t="s">
        <v>24</v>
      </c>
      <c r="L70" s="3">
        <v>158</v>
      </c>
      <c r="M70" s="3" t="s">
        <v>24</v>
      </c>
      <c r="N70" s="3" t="s">
        <v>24</v>
      </c>
      <c r="O70" s="3">
        <v>8.9600000000000009</v>
      </c>
      <c r="P70" s="3">
        <v>227</v>
      </c>
      <c r="Q70" s="3" t="s">
        <v>24</v>
      </c>
      <c r="R70" s="3" t="s">
        <v>225</v>
      </c>
      <c r="S70" s="3" t="s">
        <v>24</v>
      </c>
      <c r="T70" s="3" t="s">
        <v>24</v>
      </c>
      <c r="U70" s="3"/>
      <c r="V70" s="3" t="s">
        <v>24</v>
      </c>
      <c r="W70" s="3" t="s">
        <v>24</v>
      </c>
      <c r="X70" s="3" t="s">
        <v>24</v>
      </c>
      <c r="Y70" s="3">
        <v>0.16</v>
      </c>
      <c r="Z70" s="28">
        <v>0.9</v>
      </c>
      <c r="AA70" s="3" t="s">
        <v>24</v>
      </c>
      <c r="AB70" s="3">
        <v>24.8</v>
      </c>
      <c r="AC70" s="3" t="s">
        <v>24</v>
      </c>
      <c r="AD70" s="3" t="s">
        <v>24</v>
      </c>
      <c r="AE70" s="31">
        <f>3*10^10</f>
        <v>30000000000</v>
      </c>
      <c r="AF70" s="31" t="s">
        <v>24</v>
      </c>
      <c r="AG70" s="3">
        <v>5.3E-3</v>
      </c>
      <c r="AH70" s="5">
        <v>19.8</v>
      </c>
      <c r="AI70" s="3" t="s">
        <v>24</v>
      </c>
      <c r="AJ70" s="3" t="s">
        <v>24</v>
      </c>
      <c r="AK70" s="3" t="s">
        <v>24</v>
      </c>
      <c r="AL70" s="3" t="s">
        <v>24</v>
      </c>
      <c r="AM70" s="3" t="s">
        <v>24</v>
      </c>
      <c r="AN70" s="3" t="s">
        <v>24</v>
      </c>
    </row>
    <row r="71" spans="1:40" ht="30.6" customHeight="1" x14ac:dyDescent="0.3">
      <c r="A71" s="11">
        <v>43846</v>
      </c>
      <c r="B71" s="24" t="s">
        <v>207</v>
      </c>
      <c r="C71" s="4" t="s">
        <v>32</v>
      </c>
      <c r="D71" s="9" t="s">
        <v>206</v>
      </c>
      <c r="E71" s="1" t="s">
        <v>104</v>
      </c>
      <c r="F71" s="1" t="s">
        <v>39</v>
      </c>
      <c r="G71" s="1" t="s">
        <v>24</v>
      </c>
      <c r="H71" s="1" t="s">
        <v>209</v>
      </c>
      <c r="I71" s="29" t="s">
        <v>24</v>
      </c>
      <c r="J71" s="3">
        <v>3.45</v>
      </c>
      <c r="K71" s="3" t="s">
        <v>24</v>
      </c>
      <c r="L71" s="3">
        <v>110.3</v>
      </c>
      <c r="M71" s="3" t="s">
        <v>24</v>
      </c>
      <c r="N71" s="3" t="s">
        <v>24</v>
      </c>
      <c r="O71" s="3">
        <v>4.1399999999999997</v>
      </c>
      <c r="P71" s="3">
        <v>172.4</v>
      </c>
      <c r="Q71" s="3">
        <v>137.88999999999999</v>
      </c>
      <c r="R71" s="3" t="s">
        <v>213</v>
      </c>
      <c r="S71" s="3" t="s">
        <v>24</v>
      </c>
      <c r="T71" s="3" t="s">
        <v>24</v>
      </c>
      <c r="U71" s="3"/>
      <c r="V71" s="3" t="s">
        <v>24</v>
      </c>
      <c r="W71" s="3" t="s">
        <v>24</v>
      </c>
      <c r="X71" s="3">
        <v>1.31</v>
      </c>
      <c r="Y71" s="3">
        <v>0.1</v>
      </c>
      <c r="Z71" s="28" t="s">
        <v>24</v>
      </c>
      <c r="AA71" s="3">
        <v>3.3</v>
      </c>
      <c r="AB71" s="3">
        <v>18.899999999999999</v>
      </c>
      <c r="AC71" s="3" t="s">
        <v>24</v>
      </c>
      <c r="AD71" s="3" t="s">
        <v>24</v>
      </c>
      <c r="AE71" s="31">
        <f>4.9*10^16</f>
        <v>4.9E+16</v>
      </c>
      <c r="AF71" s="31" t="s">
        <v>24</v>
      </c>
      <c r="AG71" s="3">
        <v>3.0000000000000001E-3</v>
      </c>
      <c r="AH71" s="5">
        <v>46.8</v>
      </c>
      <c r="AI71" s="3" t="s">
        <v>24</v>
      </c>
      <c r="AJ71" s="3">
        <v>0.252</v>
      </c>
      <c r="AK71" s="3" t="s">
        <v>24</v>
      </c>
      <c r="AL71" s="3">
        <v>249</v>
      </c>
      <c r="AM71" s="3">
        <v>340</v>
      </c>
      <c r="AN71" s="3" t="s">
        <v>24</v>
      </c>
    </row>
    <row r="72" spans="1:40" ht="30.6" customHeight="1" x14ac:dyDescent="0.3">
      <c r="A72" s="11">
        <v>43846</v>
      </c>
      <c r="B72" s="24" t="s">
        <v>208</v>
      </c>
      <c r="C72" s="4" t="s">
        <v>32</v>
      </c>
      <c r="D72" s="9" t="s">
        <v>206</v>
      </c>
      <c r="E72" s="1" t="s">
        <v>104</v>
      </c>
      <c r="F72" s="1" t="s">
        <v>39</v>
      </c>
      <c r="G72" s="1" t="s">
        <v>24</v>
      </c>
      <c r="H72" s="1" t="s">
        <v>175</v>
      </c>
      <c r="I72" s="29" t="s">
        <v>24</v>
      </c>
      <c r="J72" s="3">
        <v>6.89</v>
      </c>
      <c r="K72" s="3" t="s">
        <v>24</v>
      </c>
      <c r="L72" s="3">
        <v>124.1</v>
      </c>
      <c r="M72" s="3" t="s">
        <v>24</v>
      </c>
      <c r="N72" s="3" t="s">
        <v>24</v>
      </c>
      <c r="O72" s="3">
        <v>6.89</v>
      </c>
      <c r="P72" s="3">
        <v>193.1</v>
      </c>
      <c r="Q72" s="3">
        <v>179.26</v>
      </c>
      <c r="R72" s="3" t="s">
        <v>214</v>
      </c>
      <c r="S72" s="3" t="s">
        <v>24</v>
      </c>
      <c r="T72" s="3" t="s">
        <v>24</v>
      </c>
      <c r="U72" s="3"/>
      <c r="V72" s="3" t="s">
        <v>24</v>
      </c>
      <c r="W72" s="3" t="s">
        <v>24</v>
      </c>
      <c r="X72" s="3">
        <v>1.54</v>
      </c>
      <c r="Y72" s="3">
        <v>0.1</v>
      </c>
      <c r="Z72" s="28" t="s">
        <v>24</v>
      </c>
      <c r="AA72" s="3" t="s">
        <v>24</v>
      </c>
      <c r="AB72" s="3">
        <v>19.690000000000001</v>
      </c>
      <c r="AC72" s="3" t="s">
        <v>24</v>
      </c>
      <c r="AD72" s="3" t="s">
        <v>24</v>
      </c>
      <c r="AE72" s="31">
        <f>5*10^16</f>
        <v>5E+16</v>
      </c>
      <c r="AF72" s="31" t="s">
        <v>24</v>
      </c>
      <c r="AG72" s="3" t="s">
        <v>24</v>
      </c>
      <c r="AH72" s="5">
        <v>21.6</v>
      </c>
      <c r="AI72" s="3" t="s">
        <v>24</v>
      </c>
      <c r="AJ72" s="3">
        <v>0.42980000000000002</v>
      </c>
      <c r="AK72" s="3" t="s">
        <v>24</v>
      </c>
      <c r="AL72" s="3">
        <v>249</v>
      </c>
      <c r="AM72" s="3">
        <v>340</v>
      </c>
      <c r="AN72" s="3" t="s">
        <v>24</v>
      </c>
    </row>
    <row r="73" spans="1:40" ht="30.6" customHeight="1" x14ac:dyDescent="0.3">
      <c r="A73" s="11">
        <v>43846</v>
      </c>
      <c r="B73" s="24" t="s">
        <v>210</v>
      </c>
      <c r="C73" s="4" t="s">
        <v>32</v>
      </c>
      <c r="D73" s="9" t="s">
        <v>206</v>
      </c>
      <c r="E73" s="1" t="s">
        <v>104</v>
      </c>
      <c r="F73" s="1" t="s">
        <v>39</v>
      </c>
      <c r="G73" s="1" t="s">
        <v>24</v>
      </c>
      <c r="H73" s="1" t="s">
        <v>120</v>
      </c>
      <c r="I73" s="29" t="s">
        <v>24</v>
      </c>
      <c r="J73" s="3">
        <v>9.65</v>
      </c>
      <c r="K73" s="3" t="s">
        <v>24</v>
      </c>
      <c r="L73" s="3">
        <v>179.3</v>
      </c>
      <c r="M73" s="3" t="s">
        <v>24</v>
      </c>
      <c r="N73" s="3" t="s">
        <v>24</v>
      </c>
      <c r="O73" s="3">
        <v>11.72</v>
      </c>
      <c r="P73" s="3">
        <v>262</v>
      </c>
      <c r="Q73" s="3">
        <v>199.95</v>
      </c>
      <c r="R73" s="3" t="s">
        <v>215</v>
      </c>
      <c r="S73" s="3" t="s">
        <v>24</v>
      </c>
      <c r="T73" s="3" t="s">
        <v>24</v>
      </c>
      <c r="U73" s="3"/>
      <c r="V73" s="3" t="s">
        <v>24</v>
      </c>
      <c r="W73" s="3" t="s">
        <v>24</v>
      </c>
      <c r="X73" s="3">
        <v>1.41</v>
      </c>
      <c r="Y73" s="3">
        <v>0.06</v>
      </c>
      <c r="Z73" s="28" t="s">
        <v>24</v>
      </c>
      <c r="AA73" s="3" t="s">
        <v>24</v>
      </c>
      <c r="AB73" s="3">
        <v>1.26</v>
      </c>
      <c r="AC73" s="3" t="s">
        <v>24</v>
      </c>
      <c r="AD73" s="3" t="s">
        <v>24</v>
      </c>
      <c r="AE73" s="31">
        <f>10^5</f>
        <v>100000</v>
      </c>
      <c r="AF73" s="31" t="s">
        <v>24</v>
      </c>
      <c r="AG73" s="3" t="s">
        <v>24</v>
      </c>
      <c r="AH73" s="5">
        <v>18</v>
      </c>
      <c r="AI73" s="3" t="s">
        <v>24</v>
      </c>
      <c r="AJ73" s="3">
        <v>0.92310000000000003</v>
      </c>
      <c r="AK73" s="3" t="s">
        <v>24</v>
      </c>
      <c r="AL73" s="3">
        <v>260</v>
      </c>
      <c r="AM73" s="3">
        <v>340</v>
      </c>
      <c r="AN73" s="3" t="s">
        <v>24</v>
      </c>
    </row>
    <row r="74" spans="1:40" ht="30.6" customHeight="1" x14ac:dyDescent="0.3">
      <c r="A74" s="11">
        <v>43846</v>
      </c>
      <c r="B74" s="24" t="s">
        <v>211</v>
      </c>
      <c r="C74" s="4" t="s">
        <v>32</v>
      </c>
      <c r="D74" s="9" t="s">
        <v>206</v>
      </c>
      <c r="E74" s="1" t="s">
        <v>104</v>
      </c>
      <c r="F74" s="1" t="s">
        <v>39</v>
      </c>
      <c r="G74" s="1" t="s">
        <v>24</v>
      </c>
      <c r="H74" s="1" t="s">
        <v>212</v>
      </c>
      <c r="I74" s="29" t="s">
        <v>24</v>
      </c>
      <c r="J74" s="3">
        <v>5.86</v>
      </c>
      <c r="K74" s="3" t="s">
        <v>24</v>
      </c>
      <c r="L74" s="3">
        <v>75.8</v>
      </c>
      <c r="M74" s="3" t="s">
        <v>24</v>
      </c>
      <c r="N74" s="3" t="s">
        <v>24</v>
      </c>
      <c r="O74" s="3">
        <v>7.58</v>
      </c>
      <c r="P74" s="3">
        <v>189.6</v>
      </c>
      <c r="Q74" s="3">
        <v>184.09</v>
      </c>
      <c r="R74" s="3" t="s">
        <v>216</v>
      </c>
      <c r="S74" s="3" t="s">
        <v>24</v>
      </c>
      <c r="T74" s="3" t="s">
        <v>24</v>
      </c>
      <c r="U74" s="3"/>
      <c r="V74" s="3" t="s">
        <v>24</v>
      </c>
      <c r="W74" s="3" t="s">
        <v>24</v>
      </c>
      <c r="X74" s="3">
        <v>1.44</v>
      </c>
      <c r="Y74" s="3">
        <v>0.05</v>
      </c>
      <c r="Z74" s="28" t="s">
        <v>24</v>
      </c>
      <c r="AA74" s="3" t="s">
        <v>24</v>
      </c>
      <c r="AB74" s="3" t="s">
        <v>24</v>
      </c>
      <c r="AC74" s="3" t="s">
        <v>24</v>
      </c>
      <c r="AD74" s="3" t="s">
        <v>24</v>
      </c>
      <c r="AE74" s="31">
        <f>10^3</f>
        <v>1000</v>
      </c>
      <c r="AF74" s="31" t="s">
        <v>24</v>
      </c>
      <c r="AG74" s="3" t="s">
        <v>24</v>
      </c>
      <c r="AH74" s="5">
        <v>30.6</v>
      </c>
      <c r="AI74" s="3" t="s">
        <v>24</v>
      </c>
      <c r="AJ74" s="3">
        <v>0.2452</v>
      </c>
      <c r="AK74" s="3" t="s">
        <v>24</v>
      </c>
      <c r="AL74" s="3">
        <v>250</v>
      </c>
      <c r="AM74" s="3" t="s">
        <v>24</v>
      </c>
      <c r="AN74" s="3" t="s">
        <v>24</v>
      </c>
    </row>
    <row r="75" spans="1:40" ht="30.6" customHeight="1" x14ac:dyDescent="0.3">
      <c r="A75" s="11">
        <v>43846</v>
      </c>
      <c r="B75" s="24" t="s">
        <v>125</v>
      </c>
      <c r="C75" s="4" t="s">
        <v>32</v>
      </c>
      <c r="D75" s="9" t="s">
        <v>125</v>
      </c>
      <c r="E75" s="1" t="s">
        <v>126</v>
      </c>
      <c r="F75" s="1" t="s">
        <v>39</v>
      </c>
      <c r="G75" s="1" t="s">
        <v>24</v>
      </c>
      <c r="H75" s="1" t="s">
        <v>85</v>
      </c>
      <c r="I75" s="29" t="s">
        <v>24</v>
      </c>
      <c r="J75" s="3" t="s">
        <v>24</v>
      </c>
      <c r="K75" s="3" t="s">
        <v>24</v>
      </c>
      <c r="L75" s="3">
        <v>91.7</v>
      </c>
      <c r="M75" s="3" t="s">
        <v>24</v>
      </c>
      <c r="N75" s="3" t="s">
        <v>24</v>
      </c>
      <c r="O75" s="3">
        <v>3.0539999999999998</v>
      </c>
      <c r="P75" s="3">
        <v>125.48</v>
      </c>
      <c r="Q75" s="3">
        <v>22.75</v>
      </c>
      <c r="R75" s="3" t="s">
        <v>127</v>
      </c>
      <c r="S75" s="3" t="s">
        <v>24</v>
      </c>
      <c r="T75" s="3" t="s">
        <v>24</v>
      </c>
      <c r="U75" s="3"/>
      <c r="V75" s="3" t="s">
        <v>24</v>
      </c>
      <c r="W75" s="3" t="s">
        <v>24</v>
      </c>
      <c r="X75" s="3">
        <v>1.39</v>
      </c>
      <c r="Y75" s="3">
        <v>0.95</v>
      </c>
      <c r="Z75" s="28" t="s">
        <v>24</v>
      </c>
      <c r="AA75" s="2">
        <v>2.91</v>
      </c>
      <c r="AB75" s="2" t="s">
        <v>24</v>
      </c>
      <c r="AC75" s="2" t="s">
        <v>24</v>
      </c>
      <c r="AD75" s="3" t="s">
        <v>24</v>
      </c>
      <c r="AE75" s="31" t="s">
        <v>24</v>
      </c>
      <c r="AF75" s="31">
        <f>10^14</f>
        <v>100000000000000</v>
      </c>
      <c r="AG75" s="3" t="s">
        <v>24</v>
      </c>
      <c r="AH75" s="5">
        <v>55.8</v>
      </c>
      <c r="AI75" s="3" t="s">
        <v>24</v>
      </c>
      <c r="AJ75" s="3" t="s">
        <v>24</v>
      </c>
      <c r="AK75" s="3" t="s">
        <v>24</v>
      </c>
      <c r="AL75" s="3">
        <v>300</v>
      </c>
      <c r="AM75" s="3" t="s">
        <v>24</v>
      </c>
      <c r="AN75" s="3" t="s">
        <v>24</v>
      </c>
    </row>
    <row r="76" spans="1:40" ht="30.6" customHeight="1" x14ac:dyDescent="0.3">
      <c r="A76" s="11">
        <v>43846</v>
      </c>
      <c r="B76" s="24" t="s">
        <v>117</v>
      </c>
      <c r="C76" s="4" t="s">
        <v>32</v>
      </c>
      <c r="D76" s="9" t="s">
        <v>119</v>
      </c>
      <c r="E76" s="1" t="s">
        <v>121</v>
      </c>
      <c r="F76" s="1" t="s">
        <v>39</v>
      </c>
      <c r="G76" s="1" t="s">
        <v>24</v>
      </c>
      <c r="H76" s="1" t="s">
        <v>120</v>
      </c>
      <c r="I76" s="29" t="s">
        <v>24</v>
      </c>
      <c r="J76" s="3">
        <v>6.8949999999999996</v>
      </c>
      <c r="K76" s="3" t="s">
        <v>24</v>
      </c>
      <c r="L76" s="3">
        <v>158.57</v>
      </c>
      <c r="M76" s="3" t="s">
        <v>24</v>
      </c>
      <c r="N76" s="3" t="s">
        <v>24</v>
      </c>
      <c r="O76" s="3">
        <v>6.7569999999999997</v>
      </c>
      <c r="P76" s="3">
        <v>206.84</v>
      </c>
      <c r="Q76" s="3">
        <v>275.79000000000002</v>
      </c>
      <c r="R76" s="3" t="s">
        <v>122</v>
      </c>
      <c r="S76" s="3" t="s">
        <v>24</v>
      </c>
      <c r="T76" s="3" t="s">
        <v>24</v>
      </c>
      <c r="U76" s="3"/>
      <c r="V76" s="3" t="s">
        <v>24</v>
      </c>
      <c r="W76" s="3" t="s">
        <v>24</v>
      </c>
      <c r="X76" s="3">
        <v>1.6</v>
      </c>
      <c r="Y76" s="3">
        <v>0.3</v>
      </c>
      <c r="Z76" s="28">
        <v>1.5</v>
      </c>
      <c r="AA76" s="2" t="s">
        <v>24</v>
      </c>
      <c r="AB76" s="2">
        <v>27.6</v>
      </c>
      <c r="AC76" s="2" t="s">
        <v>24</v>
      </c>
      <c r="AD76" s="3" t="s">
        <v>24</v>
      </c>
      <c r="AE76" s="31" t="s">
        <v>24</v>
      </c>
      <c r="AF76" s="31" t="s">
        <v>24</v>
      </c>
      <c r="AG76" s="3">
        <v>0.05</v>
      </c>
      <c r="AH76" s="5">
        <v>16.2</v>
      </c>
      <c r="AI76" s="3" t="s">
        <v>24</v>
      </c>
      <c r="AJ76" s="3">
        <v>0.36</v>
      </c>
      <c r="AK76" s="3" t="s">
        <v>24</v>
      </c>
      <c r="AL76" s="3">
        <v>260</v>
      </c>
      <c r="AM76" s="3" t="s">
        <v>24</v>
      </c>
      <c r="AN76" s="3" t="s">
        <v>24</v>
      </c>
    </row>
    <row r="77" spans="1:40" ht="30.6" customHeight="1" x14ac:dyDescent="0.3">
      <c r="A77" s="11">
        <v>43846</v>
      </c>
      <c r="B77" s="24" t="s">
        <v>165</v>
      </c>
      <c r="C77" s="4" t="s">
        <v>166</v>
      </c>
      <c r="D77" s="9" t="s">
        <v>165</v>
      </c>
      <c r="E77" s="1" t="s">
        <v>167</v>
      </c>
      <c r="F77" s="1" t="s">
        <v>39</v>
      </c>
      <c r="G77" s="1" t="s">
        <v>24</v>
      </c>
      <c r="H77" s="1" t="s">
        <v>168</v>
      </c>
      <c r="I77" s="29" t="s">
        <v>24</v>
      </c>
      <c r="J77" s="3">
        <v>3.923</v>
      </c>
      <c r="K77" s="3" t="s">
        <v>24</v>
      </c>
      <c r="L77" s="3">
        <v>163.99</v>
      </c>
      <c r="M77" s="3" t="s">
        <v>24</v>
      </c>
      <c r="N77" s="3" t="s">
        <v>24</v>
      </c>
      <c r="O77" s="3">
        <v>5.2960000000000003</v>
      </c>
      <c r="P77" s="3">
        <v>196</v>
      </c>
      <c r="Q77" s="3">
        <v>210</v>
      </c>
      <c r="R77" s="3" t="s">
        <v>169</v>
      </c>
      <c r="S77" s="3" t="s">
        <v>24</v>
      </c>
      <c r="T77" s="3" t="s">
        <v>24</v>
      </c>
      <c r="U77" s="3"/>
      <c r="V77" s="3" t="s">
        <v>24</v>
      </c>
      <c r="W77" s="3" t="s">
        <v>24</v>
      </c>
      <c r="X77" s="3">
        <v>1.45</v>
      </c>
      <c r="Y77" s="3">
        <v>0.03</v>
      </c>
      <c r="Z77" s="28" t="s">
        <v>24</v>
      </c>
      <c r="AA77" s="2">
        <v>5.0999999999999996</v>
      </c>
      <c r="AB77" s="2" t="s">
        <v>24</v>
      </c>
      <c r="AC77" s="2" t="s">
        <v>24</v>
      </c>
      <c r="AD77" s="3" t="s">
        <v>24</v>
      </c>
      <c r="AE77" s="31">
        <f>10^15</f>
        <v>1000000000000000</v>
      </c>
      <c r="AF77" s="31">
        <f>10^15</f>
        <v>1000000000000000</v>
      </c>
      <c r="AG77" s="33">
        <v>2.7000000000000001E-3</v>
      </c>
      <c r="AH77" s="5">
        <v>52.2</v>
      </c>
      <c r="AI77" s="3" t="s">
        <v>24</v>
      </c>
      <c r="AJ77" s="3" t="s">
        <v>24</v>
      </c>
      <c r="AK77" s="3">
        <v>0.56000000000000005</v>
      </c>
      <c r="AL77" s="3">
        <v>350</v>
      </c>
      <c r="AM77" s="3" t="s">
        <v>24</v>
      </c>
      <c r="AN77" s="3" t="s">
        <v>24</v>
      </c>
    </row>
    <row r="78" spans="1:40" ht="30.6" customHeight="1" x14ac:dyDescent="0.3">
      <c r="A78" s="11">
        <v>43846</v>
      </c>
      <c r="B78" s="24" t="s">
        <v>34</v>
      </c>
      <c r="C78" s="4" t="s">
        <v>33</v>
      </c>
      <c r="D78" s="9" t="s">
        <v>34</v>
      </c>
      <c r="E78" s="1" t="s">
        <v>121</v>
      </c>
      <c r="F78" s="1" t="s">
        <v>39</v>
      </c>
      <c r="G78" s="1" t="s">
        <v>24</v>
      </c>
      <c r="H78" s="1" t="s">
        <v>24</v>
      </c>
      <c r="I78" s="29" t="s">
        <v>24</v>
      </c>
      <c r="J78" s="3">
        <v>13.8</v>
      </c>
      <c r="K78" s="3" t="s">
        <v>24</v>
      </c>
      <c r="L78" s="3" t="s">
        <v>24</v>
      </c>
      <c r="M78" s="3" t="s">
        <v>24</v>
      </c>
      <c r="N78" s="3" t="s">
        <v>24</v>
      </c>
      <c r="O78" s="3">
        <v>13.8</v>
      </c>
      <c r="P78" s="3">
        <v>250</v>
      </c>
      <c r="Q78" s="3">
        <v>345</v>
      </c>
      <c r="R78" s="3" t="s">
        <v>122</v>
      </c>
      <c r="S78" s="3" t="s">
        <v>24</v>
      </c>
      <c r="T78" s="3" t="s">
        <v>24</v>
      </c>
      <c r="U78" s="3"/>
      <c r="V78" s="3" t="s">
        <v>24</v>
      </c>
      <c r="W78" s="3" t="s">
        <v>24</v>
      </c>
      <c r="X78" s="3" t="s">
        <v>24</v>
      </c>
      <c r="Y78" s="3">
        <v>0.2</v>
      </c>
      <c r="Z78" s="28">
        <v>1.3</v>
      </c>
      <c r="AA78" s="2" t="s">
        <v>24</v>
      </c>
      <c r="AB78" s="2" t="s">
        <v>24</v>
      </c>
      <c r="AC78" s="2" t="s">
        <v>24</v>
      </c>
      <c r="AD78" s="3" t="s">
        <v>24</v>
      </c>
      <c r="AE78" s="31" t="s">
        <v>24</v>
      </c>
      <c r="AF78" s="31" t="s">
        <v>24</v>
      </c>
      <c r="AG78" s="3" t="s">
        <v>24</v>
      </c>
      <c r="AH78" s="5">
        <v>22.68</v>
      </c>
      <c r="AI78" s="3" t="s">
        <v>24</v>
      </c>
      <c r="AJ78" s="3" t="s">
        <v>24</v>
      </c>
      <c r="AK78" s="3" t="s">
        <v>24</v>
      </c>
      <c r="AL78" s="3" t="s">
        <v>24</v>
      </c>
      <c r="AM78" s="3">
        <v>275</v>
      </c>
      <c r="AN78" s="3" t="s">
        <v>24</v>
      </c>
    </row>
    <row r="79" spans="1:40" ht="30.6" customHeight="1" x14ac:dyDescent="0.3">
      <c r="A79" s="11">
        <v>43846</v>
      </c>
      <c r="B79" s="25" t="s">
        <v>173</v>
      </c>
      <c r="C79" s="4" t="s">
        <v>14</v>
      </c>
      <c r="D79" s="9" t="s">
        <v>174</v>
      </c>
      <c r="E79" s="1" t="s">
        <v>154</v>
      </c>
      <c r="F79" s="1" t="s">
        <v>39</v>
      </c>
      <c r="G79" s="1" t="s">
        <v>24</v>
      </c>
      <c r="H79" s="1" t="s">
        <v>175</v>
      </c>
      <c r="I79" s="29" t="s">
        <v>24</v>
      </c>
      <c r="J79" s="3">
        <v>3.99</v>
      </c>
      <c r="K79" s="3" t="s">
        <v>24</v>
      </c>
      <c r="L79" s="3">
        <v>163</v>
      </c>
      <c r="M79" s="3" t="s">
        <v>24</v>
      </c>
      <c r="N79" s="3" t="s">
        <v>24</v>
      </c>
      <c r="O79" s="3">
        <v>5.76</v>
      </c>
      <c r="P79" s="3">
        <v>254</v>
      </c>
      <c r="Q79" s="3">
        <v>640</v>
      </c>
      <c r="R79" s="3" t="s">
        <v>176</v>
      </c>
      <c r="S79" s="3" t="s">
        <v>24</v>
      </c>
      <c r="T79" s="3" t="s">
        <v>24</v>
      </c>
      <c r="U79" s="3"/>
      <c r="V79" s="3" t="s">
        <v>24</v>
      </c>
      <c r="W79" s="3" t="s">
        <v>24</v>
      </c>
      <c r="X79" s="3" t="s">
        <v>24</v>
      </c>
      <c r="Y79" s="3">
        <v>0.08</v>
      </c>
      <c r="Z79" s="28" t="s">
        <v>24</v>
      </c>
      <c r="AA79" s="2">
        <v>3.3</v>
      </c>
      <c r="AB79" s="2" t="s">
        <v>24</v>
      </c>
      <c r="AC79" s="2" t="s">
        <v>24</v>
      </c>
      <c r="AD79" s="3" t="s">
        <v>24</v>
      </c>
      <c r="AE79" s="31">
        <f>10^14</f>
        <v>100000000000000</v>
      </c>
      <c r="AF79" s="31">
        <f>10^15</f>
        <v>1000000000000000</v>
      </c>
      <c r="AG79" s="3">
        <v>1E-3</v>
      </c>
      <c r="AH79" s="5">
        <v>45</v>
      </c>
      <c r="AI79" s="3" t="s">
        <v>24</v>
      </c>
      <c r="AJ79" s="3" t="s">
        <v>24</v>
      </c>
      <c r="AK79" s="3">
        <v>0.92100000000000004</v>
      </c>
      <c r="AL79" s="3" t="s">
        <v>24</v>
      </c>
      <c r="AM79" s="3" t="s">
        <v>24</v>
      </c>
      <c r="AN79" s="3" t="s">
        <v>24</v>
      </c>
    </row>
    <row r="80" spans="1:40" ht="30.6" customHeight="1" x14ac:dyDescent="0.3">
      <c r="A80" s="11">
        <v>43846</v>
      </c>
      <c r="B80" s="25" t="s">
        <v>11</v>
      </c>
      <c r="C80" s="4" t="s">
        <v>14</v>
      </c>
      <c r="D80" s="9" t="s">
        <v>118</v>
      </c>
      <c r="E80" s="1" t="s">
        <v>86</v>
      </c>
      <c r="F80" s="1" t="s">
        <v>39</v>
      </c>
      <c r="G80" s="1" t="s">
        <v>24</v>
      </c>
      <c r="H80" s="1" t="s">
        <v>85</v>
      </c>
      <c r="I80" s="29" t="s">
        <v>24</v>
      </c>
      <c r="J80" s="3">
        <v>5.5</v>
      </c>
      <c r="K80" s="3" t="s">
        <v>24</v>
      </c>
      <c r="L80" s="3">
        <v>72.400000000000006</v>
      </c>
      <c r="M80" s="3" t="s">
        <v>24</v>
      </c>
      <c r="N80" s="3" t="s">
        <v>24</v>
      </c>
      <c r="O80" s="3">
        <v>2.4820000000000002</v>
      </c>
      <c r="P80" s="3">
        <v>82.7</v>
      </c>
      <c r="Q80" s="3" t="s">
        <v>24</v>
      </c>
      <c r="R80" s="3" t="s">
        <v>24</v>
      </c>
      <c r="S80" s="3" t="s">
        <v>24</v>
      </c>
      <c r="T80" s="3" t="s">
        <v>24</v>
      </c>
      <c r="U80" s="3"/>
      <c r="V80" s="3" t="s">
        <v>24</v>
      </c>
      <c r="W80" s="3" t="s">
        <v>24</v>
      </c>
      <c r="X80" s="3" t="s">
        <v>24</v>
      </c>
      <c r="Y80" s="3" t="s">
        <v>24</v>
      </c>
      <c r="Z80" s="28">
        <v>1.3</v>
      </c>
      <c r="AA80" s="2" t="s">
        <v>24</v>
      </c>
      <c r="AB80" s="2" t="s">
        <v>24</v>
      </c>
      <c r="AC80" s="2" t="s">
        <v>24</v>
      </c>
      <c r="AD80" s="3" t="s">
        <v>24</v>
      </c>
      <c r="AE80" s="31" t="s">
        <v>24</v>
      </c>
      <c r="AF80" s="31" t="s">
        <v>24</v>
      </c>
      <c r="AG80" s="3" t="s">
        <v>24</v>
      </c>
      <c r="AH80" s="5">
        <v>50</v>
      </c>
      <c r="AI80" s="3" t="s">
        <v>24</v>
      </c>
      <c r="AJ80" s="3">
        <v>0.28999999999999998</v>
      </c>
      <c r="AK80" s="3" t="s">
        <v>24</v>
      </c>
      <c r="AL80" s="3" t="s">
        <v>24</v>
      </c>
      <c r="AM80" s="3" t="s">
        <v>24</v>
      </c>
      <c r="AN80" s="3" t="s">
        <v>24</v>
      </c>
    </row>
    <row r="81" spans="1:40" ht="30.6" customHeight="1" x14ac:dyDescent="0.3">
      <c r="A81" s="11">
        <v>43846</v>
      </c>
      <c r="B81" s="25" t="s">
        <v>26</v>
      </c>
      <c r="C81" s="4" t="s">
        <v>25</v>
      </c>
      <c r="D81" s="9" t="s">
        <v>26</v>
      </c>
      <c r="E81" s="1" t="s">
        <v>104</v>
      </c>
      <c r="F81" s="1" t="s">
        <v>39</v>
      </c>
      <c r="G81" s="1" t="s">
        <v>24</v>
      </c>
      <c r="H81" s="1" t="s">
        <v>107</v>
      </c>
      <c r="I81" s="29" t="s">
        <v>24</v>
      </c>
      <c r="J81" s="3">
        <v>8.4610000000000003</v>
      </c>
      <c r="K81" s="3" t="s">
        <v>24</v>
      </c>
      <c r="L81" s="3">
        <v>97.37</v>
      </c>
      <c r="M81" s="3" t="s">
        <v>24</v>
      </c>
      <c r="N81" s="3" t="s">
        <v>24</v>
      </c>
      <c r="O81" s="3">
        <v>5.4029999999999996</v>
      </c>
      <c r="P81" s="3">
        <v>163.01</v>
      </c>
      <c r="Q81" s="3">
        <v>142.80000000000001</v>
      </c>
      <c r="R81" s="3" t="s">
        <v>148</v>
      </c>
      <c r="S81" s="3" t="s">
        <v>24</v>
      </c>
      <c r="T81" s="3" t="s">
        <v>24</v>
      </c>
      <c r="U81" s="3"/>
      <c r="V81" s="3" t="s">
        <v>24</v>
      </c>
      <c r="W81" s="3" t="s">
        <v>24</v>
      </c>
      <c r="X81" s="3">
        <v>1.63</v>
      </c>
      <c r="Y81" s="3">
        <v>0.06</v>
      </c>
      <c r="Z81" s="28" t="s">
        <v>24</v>
      </c>
      <c r="AA81" s="2">
        <v>4.71</v>
      </c>
      <c r="AB81" s="2" t="s">
        <v>24</v>
      </c>
      <c r="AC81" s="2" t="s">
        <v>24</v>
      </c>
      <c r="AD81" s="3" t="s">
        <v>24</v>
      </c>
      <c r="AE81" s="31">
        <f>3.5*10^15</f>
        <v>3500000000000000</v>
      </c>
      <c r="AF81" s="31">
        <f>5.2*10^15</f>
        <v>5200000000000000</v>
      </c>
      <c r="AG81" s="3">
        <v>3.2000000000000002E-3</v>
      </c>
      <c r="AH81" s="5">
        <v>55.8</v>
      </c>
      <c r="AI81" s="3" t="s">
        <v>24</v>
      </c>
      <c r="AJ81" s="3">
        <v>0.375</v>
      </c>
      <c r="AK81" s="3" t="s">
        <v>24</v>
      </c>
      <c r="AL81" s="3">
        <v>260</v>
      </c>
      <c r="AM81" s="3">
        <v>339</v>
      </c>
      <c r="AN81" s="3" t="s">
        <v>24</v>
      </c>
    </row>
    <row r="82" spans="1:40" ht="30.6" customHeight="1" x14ac:dyDescent="0.3">
      <c r="A82" s="11">
        <v>43846</v>
      </c>
      <c r="B82" s="25" t="s">
        <v>147</v>
      </c>
      <c r="C82" s="4" t="s">
        <v>25</v>
      </c>
      <c r="D82" s="9" t="s">
        <v>147</v>
      </c>
      <c r="E82" s="1" t="s">
        <v>149</v>
      </c>
      <c r="F82" s="1" t="s">
        <v>39</v>
      </c>
      <c r="G82" s="1" t="s">
        <v>24</v>
      </c>
      <c r="H82" s="1" t="s">
        <v>150</v>
      </c>
      <c r="I82" s="29" t="s">
        <v>217</v>
      </c>
      <c r="J82" s="3">
        <v>2.9649999999999999</v>
      </c>
      <c r="K82" s="3" t="s">
        <v>24</v>
      </c>
      <c r="L82" s="3">
        <v>120.7</v>
      </c>
      <c r="M82" s="3" t="s">
        <v>24</v>
      </c>
      <c r="N82" s="3" t="s">
        <v>24</v>
      </c>
      <c r="O82" s="3">
        <v>3.3094999999999999</v>
      </c>
      <c r="P82" s="3">
        <v>158.6</v>
      </c>
      <c r="Q82" s="3">
        <v>144.80000000000001</v>
      </c>
      <c r="R82" s="3" t="s">
        <v>153</v>
      </c>
      <c r="S82" s="3" t="s">
        <v>24</v>
      </c>
      <c r="T82" s="3" t="s">
        <v>24</v>
      </c>
      <c r="U82" s="3"/>
      <c r="V82" s="3" t="s">
        <v>24</v>
      </c>
      <c r="W82" s="3" t="s">
        <v>24</v>
      </c>
      <c r="X82" s="3">
        <v>1.27</v>
      </c>
      <c r="Y82" s="3">
        <v>0.25</v>
      </c>
      <c r="Z82" s="28">
        <v>1.25</v>
      </c>
      <c r="AA82" s="2">
        <v>3.15</v>
      </c>
      <c r="AB82" s="2">
        <v>32.700000000000003</v>
      </c>
      <c r="AC82" s="2" t="s">
        <v>24</v>
      </c>
      <c r="AD82" s="3" t="s">
        <v>24</v>
      </c>
      <c r="AE82" s="31">
        <f>10^17</f>
        <v>1E+17</v>
      </c>
      <c r="AF82" s="31" t="s">
        <v>24</v>
      </c>
      <c r="AG82" s="3">
        <v>1.2999999999999999E-3</v>
      </c>
      <c r="AH82" s="5">
        <v>55.8</v>
      </c>
      <c r="AI82" s="3" t="s">
        <v>24</v>
      </c>
      <c r="AJ82" s="3">
        <v>0.216</v>
      </c>
      <c r="AK82" s="3" t="s">
        <v>24</v>
      </c>
      <c r="AL82" s="3">
        <v>200</v>
      </c>
      <c r="AM82" s="3" t="s">
        <v>24</v>
      </c>
      <c r="AN82" s="3" t="s">
        <v>24</v>
      </c>
    </row>
    <row r="83" spans="1:40" ht="30.6" customHeight="1" x14ac:dyDescent="0.3">
      <c r="A83" s="11">
        <v>43846</v>
      </c>
      <c r="B83" s="25" t="s">
        <v>151</v>
      </c>
      <c r="C83" s="4" t="s">
        <v>25</v>
      </c>
      <c r="D83" s="9" t="s">
        <v>152</v>
      </c>
      <c r="E83" s="1" t="s">
        <v>149</v>
      </c>
      <c r="F83" s="1" t="s">
        <v>39</v>
      </c>
      <c r="G83" s="1" t="s">
        <v>24</v>
      </c>
      <c r="H83" s="1" t="s">
        <v>120</v>
      </c>
      <c r="I83" s="29" t="s">
        <v>218</v>
      </c>
      <c r="J83" s="3">
        <v>2.9649999999999999</v>
      </c>
      <c r="K83" s="3" t="s">
        <v>24</v>
      </c>
      <c r="L83" s="3">
        <v>120.7</v>
      </c>
      <c r="M83" s="3" t="s">
        <v>24</v>
      </c>
      <c r="N83" s="3" t="s">
        <v>24</v>
      </c>
      <c r="O83" s="3">
        <v>3.3094999999999999</v>
      </c>
      <c r="P83" s="3">
        <v>193.1</v>
      </c>
      <c r="Q83" s="3">
        <v>148.19999999999999</v>
      </c>
      <c r="R83" s="3" t="s">
        <v>153</v>
      </c>
      <c r="S83" s="3" t="s">
        <v>24</v>
      </c>
      <c r="T83" s="3" t="s">
        <v>24</v>
      </c>
      <c r="U83" s="3"/>
      <c r="V83" s="3" t="s">
        <v>24</v>
      </c>
      <c r="W83" s="3" t="s">
        <v>24</v>
      </c>
      <c r="X83" s="3">
        <v>1.27</v>
      </c>
      <c r="Y83" s="3">
        <v>0.25</v>
      </c>
      <c r="Z83" s="28">
        <v>1.25</v>
      </c>
      <c r="AA83" s="2">
        <v>3.15</v>
      </c>
      <c r="AB83" s="2">
        <v>32.700000000000003</v>
      </c>
      <c r="AC83" s="2" t="s">
        <v>24</v>
      </c>
      <c r="AD83" s="3" t="s">
        <v>24</v>
      </c>
      <c r="AE83" s="31">
        <f>10^17</f>
        <v>1E+17</v>
      </c>
      <c r="AF83" s="31" t="s">
        <v>24</v>
      </c>
      <c r="AG83" s="3">
        <v>1.2999999999999999E-3</v>
      </c>
      <c r="AH83" s="5">
        <v>55.8</v>
      </c>
      <c r="AI83" s="3" t="s">
        <v>24</v>
      </c>
      <c r="AJ83" s="3">
        <v>0.216</v>
      </c>
      <c r="AK83" s="3" t="s">
        <v>24</v>
      </c>
      <c r="AL83" s="3">
        <v>170</v>
      </c>
      <c r="AM83" s="3" t="s">
        <v>24</v>
      </c>
      <c r="AN83" s="3" t="s">
        <v>24</v>
      </c>
    </row>
    <row r="84" spans="1:40" ht="30.6" customHeight="1" x14ac:dyDescent="0.3">
      <c r="A84" s="11">
        <v>43846</v>
      </c>
      <c r="B84" s="25" t="s">
        <v>27</v>
      </c>
      <c r="C84" s="4" t="s">
        <v>25</v>
      </c>
      <c r="D84" s="9" t="s">
        <v>27</v>
      </c>
      <c r="E84" s="1" t="s">
        <v>154</v>
      </c>
      <c r="F84" s="1" t="s">
        <v>39</v>
      </c>
      <c r="G84" s="1" t="s">
        <v>24</v>
      </c>
      <c r="H84" s="1" t="s">
        <v>85</v>
      </c>
      <c r="I84" s="29" t="s">
        <v>24</v>
      </c>
      <c r="J84" s="3">
        <v>4.6989999999999998</v>
      </c>
      <c r="K84" s="3" t="s">
        <v>24</v>
      </c>
      <c r="L84" s="3">
        <v>117.97</v>
      </c>
      <c r="M84" s="3" t="s">
        <v>24</v>
      </c>
      <c r="N84" s="3" t="s">
        <v>24</v>
      </c>
      <c r="O84" s="3">
        <v>3.5990000000000002</v>
      </c>
      <c r="P84" s="3">
        <v>177.19</v>
      </c>
      <c r="Q84" s="3" t="s">
        <v>24</v>
      </c>
      <c r="R84" s="3" t="s">
        <v>24</v>
      </c>
      <c r="S84" s="3" t="s">
        <v>24</v>
      </c>
      <c r="T84" s="3" t="s">
        <v>24</v>
      </c>
      <c r="U84" s="3"/>
      <c r="V84" s="3" t="s">
        <v>24</v>
      </c>
      <c r="W84" s="3" t="s">
        <v>24</v>
      </c>
      <c r="X84" s="3">
        <v>1.88</v>
      </c>
      <c r="Y84" s="3">
        <v>0.24</v>
      </c>
      <c r="Z84" s="28" t="s">
        <v>24</v>
      </c>
      <c r="AA84" s="2">
        <v>4.2</v>
      </c>
      <c r="AB84" s="2">
        <v>21.8</v>
      </c>
      <c r="AC84" s="2" t="s">
        <v>24</v>
      </c>
      <c r="AD84" s="3" t="s">
        <v>24</v>
      </c>
      <c r="AE84" s="31">
        <f>8*10^15</f>
        <v>8000000000000000</v>
      </c>
      <c r="AF84" s="31">
        <f>5*10^15</f>
        <v>5000000000000000</v>
      </c>
      <c r="AG84" s="3">
        <v>3.0000000000000001E-3</v>
      </c>
      <c r="AH84" s="5">
        <v>54</v>
      </c>
      <c r="AI84" s="3" t="s">
        <v>24</v>
      </c>
      <c r="AJ84" s="3">
        <v>0.221</v>
      </c>
      <c r="AK84" s="3">
        <v>6.4050000000000002</v>
      </c>
      <c r="AL84" s="3">
        <v>280</v>
      </c>
      <c r="AM84" s="3" t="s">
        <v>24</v>
      </c>
      <c r="AN84" s="3" t="s">
        <v>24</v>
      </c>
    </row>
    <row r="85" spans="1:40" ht="30.6" customHeight="1" x14ac:dyDescent="0.3">
      <c r="A85" s="11">
        <v>43846</v>
      </c>
      <c r="B85" s="25" t="s">
        <v>28</v>
      </c>
      <c r="C85" s="4" t="s">
        <v>31</v>
      </c>
      <c r="D85" s="9" t="s">
        <v>28</v>
      </c>
      <c r="E85" s="1" t="s">
        <v>86</v>
      </c>
      <c r="F85" s="1" t="s">
        <v>39</v>
      </c>
      <c r="G85" s="1" t="s">
        <v>24</v>
      </c>
      <c r="H85" s="1" t="s">
        <v>24</v>
      </c>
      <c r="I85" s="29" t="s">
        <v>24</v>
      </c>
      <c r="J85" s="3">
        <v>2.2749999999999999</v>
      </c>
      <c r="K85" s="3">
        <v>42.14</v>
      </c>
      <c r="L85" s="3">
        <v>224</v>
      </c>
      <c r="M85" s="3" t="s">
        <v>24</v>
      </c>
      <c r="N85" s="3">
        <v>44.1</v>
      </c>
      <c r="O85" s="3" t="s">
        <v>24</v>
      </c>
      <c r="P85" s="3" t="s">
        <v>24</v>
      </c>
      <c r="Q85" s="3" t="s">
        <v>24</v>
      </c>
      <c r="R85" s="3" t="s">
        <v>24</v>
      </c>
      <c r="S85" s="3" t="s">
        <v>24</v>
      </c>
      <c r="T85" s="3" t="s">
        <v>24</v>
      </c>
      <c r="U85" s="3"/>
      <c r="V85" s="3" t="s">
        <v>24</v>
      </c>
      <c r="W85" s="3" t="s">
        <v>24</v>
      </c>
      <c r="X85" s="3" t="s">
        <v>24</v>
      </c>
      <c r="Y85" s="3" t="s">
        <v>24</v>
      </c>
      <c r="Z85" s="28">
        <v>0.42</v>
      </c>
      <c r="AA85" s="2">
        <v>3.45</v>
      </c>
      <c r="AB85" s="2">
        <f>1.0984*10^2</f>
        <v>109.84</v>
      </c>
      <c r="AC85" s="2" t="s">
        <v>24</v>
      </c>
      <c r="AD85" s="3" t="s">
        <v>24</v>
      </c>
      <c r="AE85" s="31" t="s">
        <v>24</v>
      </c>
      <c r="AF85" s="31" t="s">
        <v>24</v>
      </c>
      <c r="AG85" s="3">
        <v>4.0000000000000001E-3</v>
      </c>
      <c r="AH85" s="5">
        <v>30</v>
      </c>
      <c r="AI85" s="3" t="s">
        <v>24</v>
      </c>
      <c r="AJ85" s="3">
        <v>0.17</v>
      </c>
      <c r="AK85" s="3">
        <v>1.0900000000000001</v>
      </c>
      <c r="AL85" s="3" t="s">
        <v>24</v>
      </c>
      <c r="AM85" s="3" t="s">
        <v>24</v>
      </c>
      <c r="AN85" s="3">
        <v>351</v>
      </c>
    </row>
    <row r="86" spans="1:40" ht="30.6" customHeight="1" x14ac:dyDescent="0.3">
      <c r="A86" s="11">
        <v>43846</v>
      </c>
      <c r="B86" s="25" t="s">
        <v>20</v>
      </c>
      <c r="C86" s="4" t="s">
        <v>19</v>
      </c>
      <c r="D86" s="9" t="s">
        <v>140</v>
      </c>
      <c r="E86" s="1" t="s">
        <v>104</v>
      </c>
      <c r="F86" s="1" t="s">
        <v>39</v>
      </c>
      <c r="G86" s="1" t="s">
        <v>24</v>
      </c>
      <c r="H86" s="1" t="s">
        <v>142</v>
      </c>
      <c r="I86" s="29" t="s">
        <v>24</v>
      </c>
      <c r="J86" s="3">
        <v>7.5839999999999996</v>
      </c>
      <c r="K86" s="3">
        <v>10</v>
      </c>
      <c r="L86" s="3">
        <v>110.32</v>
      </c>
      <c r="M86" s="3" t="s">
        <v>24</v>
      </c>
      <c r="N86" s="3">
        <v>75.84</v>
      </c>
      <c r="O86" s="3">
        <v>7.5839999999999996</v>
      </c>
      <c r="P86" s="3">
        <v>165.47</v>
      </c>
      <c r="Q86" s="3">
        <v>158.58000000000001</v>
      </c>
      <c r="R86" s="3" t="s">
        <v>141</v>
      </c>
      <c r="S86" s="3" t="s">
        <v>24</v>
      </c>
      <c r="T86" s="3" t="s">
        <v>24</v>
      </c>
      <c r="U86" s="3"/>
      <c r="V86" s="3" t="s">
        <v>24</v>
      </c>
      <c r="W86" s="3" t="s">
        <v>203</v>
      </c>
      <c r="X86" s="3" t="s">
        <v>24</v>
      </c>
      <c r="Y86" s="3">
        <v>0.09</v>
      </c>
      <c r="Z86" s="28">
        <v>0.44</v>
      </c>
      <c r="AA86" s="2">
        <v>3.39</v>
      </c>
      <c r="AB86" s="2">
        <v>13.7</v>
      </c>
      <c r="AC86" s="2" t="s">
        <v>24</v>
      </c>
      <c r="AD86" s="3" t="s">
        <v>24</v>
      </c>
      <c r="AE86" s="31" t="s">
        <v>24</v>
      </c>
      <c r="AF86" s="31">
        <f>10^13</f>
        <v>10000000000000</v>
      </c>
      <c r="AG86" s="3">
        <v>5.0000000000000001E-3</v>
      </c>
      <c r="AH86" s="5">
        <v>33.299999999999997</v>
      </c>
      <c r="AI86" s="3" t="s">
        <v>24</v>
      </c>
      <c r="AJ86" s="3">
        <v>0.34</v>
      </c>
      <c r="AK86" s="3" t="s">
        <v>24</v>
      </c>
      <c r="AL86" s="3">
        <v>480</v>
      </c>
      <c r="AM86" s="3">
        <v>644</v>
      </c>
      <c r="AN86" s="3" t="s">
        <v>24</v>
      </c>
    </row>
    <row r="87" spans="1:40" ht="30.6" customHeight="1" x14ac:dyDescent="0.3">
      <c r="A87" s="11">
        <v>43846</v>
      </c>
      <c r="B87" s="25" t="s">
        <v>111</v>
      </c>
      <c r="C87" s="4" t="s">
        <v>19</v>
      </c>
      <c r="D87" s="9" t="s">
        <v>103</v>
      </c>
      <c r="E87" s="1" t="s">
        <v>104</v>
      </c>
      <c r="F87" s="1" t="s">
        <v>39</v>
      </c>
      <c r="G87" s="1" t="s">
        <v>24</v>
      </c>
      <c r="H87" s="1" t="s">
        <v>107</v>
      </c>
      <c r="I87" s="29" t="s">
        <v>24</v>
      </c>
      <c r="J87" s="3">
        <v>10.3</v>
      </c>
      <c r="K87" s="3">
        <v>20</v>
      </c>
      <c r="L87" s="3">
        <v>101</v>
      </c>
      <c r="M87" s="3" t="s">
        <v>24</v>
      </c>
      <c r="N87" s="3">
        <v>83</v>
      </c>
      <c r="O87" s="3">
        <v>9.7899999999999991</v>
      </c>
      <c r="P87" s="3">
        <v>141</v>
      </c>
      <c r="Q87" s="3">
        <v>168</v>
      </c>
      <c r="R87" s="3">
        <v>121</v>
      </c>
      <c r="S87" s="3" t="s">
        <v>24</v>
      </c>
      <c r="T87" s="3" t="s">
        <v>24</v>
      </c>
      <c r="U87" s="3"/>
      <c r="V87" s="3" t="s">
        <v>24</v>
      </c>
      <c r="W87" s="3">
        <v>0.45</v>
      </c>
      <c r="X87" s="3">
        <v>1.5109999999999999</v>
      </c>
      <c r="Y87" s="3">
        <v>0.1</v>
      </c>
      <c r="Z87" s="28">
        <v>0.57999999999999996</v>
      </c>
      <c r="AA87" s="2">
        <v>3.37</v>
      </c>
      <c r="AB87" s="2">
        <v>14.3</v>
      </c>
      <c r="AC87" s="2" t="s">
        <v>24</v>
      </c>
      <c r="AD87" s="3" t="s">
        <v>24</v>
      </c>
      <c r="AE87" s="31" t="s">
        <v>24</v>
      </c>
      <c r="AF87" s="31">
        <f>10^13</f>
        <v>10000000000000</v>
      </c>
      <c r="AG87" s="3">
        <v>7.0000000000000001E-3</v>
      </c>
      <c r="AH87" s="5">
        <v>19.8</v>
      </c>
      <c r="AI87" s="3" t="s">
        <v>24</v>
      </c>
      <c r="AJ87" s="3">
        <v>0.249</v>
      </c>
      <c r="AK87" s="3" t="s">
        <v>24</v>
      </c>
      <c r="AL87" s="3">
        <v>249</v>
      </c>
      <c r="AM87" s="3">
        <v>340</v>
      </c>
      <c r="AN87" s="3" t="s">
        <v>24</v>
      </c>
    </row>
    <row r="88" spans="1:40" ht="30.6" customHeight="1" x14ac:dyDescent="0.3">
      <c r="A88" s="11">
        <v>43846</v>
      </c>
      <c r="B88" s="25" t="s">
        <v>23</v>
      </c>
      <c r="C88" s="4" t="s">
        <v>19</v>
      </c>
      <c r="D88" s="9" t="s">
        <v>145</v>
      </c>
      <c r="E88" s="1" t="s">
        <v>146</v>
      </c>
      <c r="F88" s="1" t="s">
        <v>39</v>
      </c>
      <c r="G88" s="1" t="s">
        <v>24</v>
      </c>
      <c r="H88" s="1" t="s">
        <v>144</v>
      </c>
      <c r="I88" s="29" t="s">
        <v>24</v>
      </c>
      <c r="J88" s="3">
        <v>6.8949999999999996</v>
      </c>
      <c r="K88" s="3" t="s">
        <v>24</v>
      </c>
      <c r="L88" s="3" t="s">
        <v>24</v>
      </c>
      <c r="M88" s="3" t="s">
        <v>24</v>
      </c>
      <c r="N88" s="3" t="s">
        <v>24</v>
      </c>
      <c r="O88" s="3">
        <v>6.7569999999999997</v>
      </c>
      <c r="P88" s="3" t="s">
        <v>24</v>
      </c>
      <c r="Q88" s="3" t="s">
        <v>24</v>
      </c>
      <c r="R88" s="3" t="s">
        <v>24</v>
      </c>
      <c r="S88" s="3" t="s">
        <v>24</v>
      </c>
      <c r="T88" s="3" t="s">
        <v>24</v>
      </c>
      <c r="U88" s="3"/>
      <c r="V88" s="3" t="s">
        <v>24</v>
      </c>
      <c r="W88" s="3" t="s">
        <v>24</v>
      </c>
      <c r="X88" s="3" t="s">
        <v>24</v>
      </c>
      <c r="Y88" s="3">
        <v>0.3</v>
      </c>
      <c r="Z88" s="28" t="s">
        <v>24</v>
      </c>
      <c r="AA88" s="2">
        <v>4.4000000000000004</v>
      </c>
      <c r="AB88" s="2">
        <v>27.6</v>
      </c>
      <c r="AC88" s="2" t="s">
        <v>24</v>
      </c>
      <c r="AD88" s="3" t="s">
        <v>24</v>
      </c>
      <c r="AE88" s="31" t="s">
        <v>24</v>
      </c>
      <c r="AF88" s="31">
        <f>10^13</f>
        <v>10000000000000</v>
      </c>
      <c r="AG88" s="3">
        <v>0.05</v>
      </c>
      <c r="AH88" s="5">
        <v>16.2</v>
      </c>
      <c r="AI88" s="3" t="s">
        <v>24</v>
      </c>
      <c r="AJ88" s="3" t="s">
        <v>24</v>
      </c>
      <c r="AK88" s="3" t="s">
        <v>24</v>
      </c>
      <c r="AL88" s="3" t="s">
        <v>24</v>
      </c>
      <c r="AM88" s="3" t="s">
        <v>24</v>
      </c>
      <c r="AN88" s="3">
        <v>527</v>
      </c>
    </row>
    <row r="89" spans="1:40" ht="30.6" customHeight="1" x14ac:dyDescent="0.3">
      <c r="A89" s="11">
        <v>43846</v>
      </c>
      <c r="B89" s="25" t="s">
        <v>21</v>
      </c>
      <c r="C89" s="4" t="s">
        <v>19</v>
      </c>
      <c r="D89" s="9" t="s">
        <v>145</v>
      </c>
      <c r="E89" s="1" t="s">
        <v>104</v>
      </c>
      <c r="F89" s="1" t="s">
        <v>39</v>
      </c>
      <c r="G89" s="1" t="s">
        <v>24</v>
      </c>
      <c r="H89" s="1" t="s">
        <v>98</v>
      </c>
      <c r="I89" s="29" t="s">
        <v>24</v>
      </c>
      <c r="J89" s="3">
        <v>4.9640000000000004</v>
      </c>
      <c r="K89" s="3" t="s">
        <v>24</v>
      </c>
      <c r="L89" s="3" t="s">
        <v>24</v>
      </c>
      <c r="M89" s="3" t="s">
        <v>24</v>
      </c>
      <c r="N89" s="3" t="s">
        <v>24</v>
      </c>
      <c r="O89" s="3">
        <v>5.1710000000000003</v>
      </c>
      <c r="P89" s="3" t="s">
        <v>24</v>
      </c>
      <c r="Q89" s="3" t="s">
        <v>24</v>
      </c>
      <c r="R89" s="3" t="s">
        <v>24</v>
      </c>
      <c r="S89" s="3" t="s">
        <v>24</v>
      </c>
      <c r="T89" s="3" t="s">
        <v>24</v>
      </c>
      <c r="U89" s="3"/>
      <c r="V89" s="3" t="s">
        <v>24</v>
      </c>
      <c r="W89" s="3" t="s">
        <v>24</v>
      </c>
      <c r="X89" s="3" t="s">
        <v>24</v>
      </c>
      <c r="Y89" s="3">
        <v>0.37</v>
      </c>
      <c r="Z89" s="28" t="s">
        <v>24</v>
      </c>
      <c r="AA89" s="2">
        <v>3.5</v>
      </c>
      <c r="AB89" s="2">
        <v>15.7</v>
      </c>
      <c r="AC89" s="2" t="s">
        <v>24</v>
      </c>
      <c r="AD89" s="3" t="s">
        <v>24</v>
      </c>
      <c r="AE89" s="31" t="s">
        <v>24</v>
      </c>
      <c r="AF89" s="31">
        <f>10^14</f>
        <v>100000000000000</v>
      </c>
      <c r="AG89" s="3">
        <v>5.0000000000000001E-3</v>
      </c>
      <c r="AH89" s="5">
        <v>36</v>
      </c>
      <c r="AI89" s="3" t="s">
        <v>24</v>
      </c>
      <c r="AJ89" s="3" t="s">
        <v>24</v>
      </c>
      <c r="AK89" s="3" t="s">
        <v>24</v>
      </c>
      <c r="AL89" s="3" t="s">
        <v>24</v>
      </c>
      <c r="AM89" s="3" t="s">
        <v>24</v>
      </c>
      <c r="AN89" s="3">
        <v>289</v>
      </c>
    </row>
    <row r="90" spans="1:40" ht="30.6" customHeight="1" x14ac:dyDescent="0.3">
      <c r="A90" s="11">
        <v>43846</v>
      </c>
      <c r="B90" s="25" t="s">
        <v>22</v>
      </c>
      <c r="C90" s="4" t="s">
        <v>19</v>
      </c>
      <c r="D90" s="9" t="s">
        <v>145</v>
      </c>
      <c r="E90" s="1" t="s">
        <v>146</v>
      </c>
      <c r="F90" s="1" t="s">
        <v>39</v>
      </c>
      <c r="G90" s="1" t="s">
        <v>24</v>
      </c>
      <c r="H90" s="1" t="s">
        <v>143</v>
      </c>
      <c r="I90" s="29" t="s">
        <v>24</v>
      </c>
      <c r="J90" s="3">
        <v>4.1360000000000001</v>
      </c>
      <c r="K90" s="3" t="s">
        <v>24</v>
      </c>
      <c r="L90" s="3" t="s">
        <v>24</v>
      </c>
      <c r="M90" s="3" t="s">
        <v>24</v>
      </c>
      <c r="N90" s="3" t="s">
        <v>24</v>
      </c>
      <c r="O90" s="3">
        <v>4.1360000000000001</v>
      </c>
      <c r="P90" s="3" t="s">
        <v>24</v>
      </c>
      <c r="Q90" s="3" t="s">
        <v>24</v>
      </c>
      <c r="R90" s="3" t="s">
        <v>24</v>
      </c>
      <c r="S90" s="3" t="s">
        <v>24</v>
      </c>
      <c r="T90" s="3" t="s">
        <v>24</v>
      </c>
      <c r="U90" s="3"/>
      <c r="V90" s="3" t="s">
        <v>24</v>
      </c>
      <c r="W90" s="3" t="s">
        <v>24</v>
      </c>
      <c r="X90" s="3" t="s">
        <v>24</v>
      </c>
      <c r="Y90" s="3">
        <v>0.4</v>
      </c>
      <c r="Z90" s="28" t="s">
        <v>24</v>
      </c>
      <c r="AA90" s="2">
        <v>4.2</v>
      </c>
      <c r="AB90" s="2">
        <v>22.8</v>
      </c>
      <c r="AC90" s="2" t="s">
        <v>24</v>
      </c>
      <c r="AD90" s="3" t="s">
        <v>24</v>
      </c>
      <c r="AE90" s="31" t="s">
        <v>24</v>
      </c>
      <c r="AF90" s="31">
        <f>10^13</f>
        <v>10000000000000</v>
      </c>
      <c r="AG90" s="3">
        <v>2.5999999999999999E-2</v>
      </c>
      <c r="AH90" s="5">
        <v>30.6</v>
      </c>
      <c r="AI90" s="3" t="s">
        <v>24</v>
      </c>
      <c r="AJ90" s="3" t="s">
        <v>24</v>
      </c>
      <c r="AK90" s="3" t="s">
        <v>24</v>
      </c>
      <c r="AL90" s="3" t="s">
        <v>24</v>
      </c>
      <c r="AM90" s="3" t="s">
        <v>24</v>
      </c>
      <c r="AN90" s="3">
        <v>527</v>
      </c>
    </row>
    <row r="91" spans="1:40" ht="30.6" customHeight="1" x14ac:dyDescent="0.3">
      <c r="A91" s="11">
        <v>43846</v>
      </c>
      <c r="B91" s="25" t="s">
        <v>124</v>
      </c>
      <c r="C91" s="4" t="s">
        <v>19</v>
      </c>
      <c r="D91" s="9" t="s">
        <v>110</v>
      </c>
      <c r="E91" s="1" t="s">
        <v>104</v>
      </c>
      <c r="F91" s="1" t="s">
        <v>39</v>
      </c>
      <c r="G91" s="1" t="s">
        <v>24</v>
      </c>
      <c r="H91" s="1" t="s">
        <v>98</v>
      </c>
      <c r="I91" s="29" t="s">
        <v>24</v>
      </c>
      <c r="J91" s="3">
        <v>4.4119999999999999</v>
      </c>
      <c r="K91" s="3" t="s">
        <v>24</v>
      </c>
      <c r="L91" s="3">
        <v>79.290000000000006</v>
      </c>
      <c r="M91" s="3" t="s">
        <v>24</v>
      </c>
      <c r="N91" s="3">
        <v>77.91</v>
      </c>
      <c r="O91" s="3">
        <v>4.3090000000000002</v>
      </c>
      <c r="P91" s="3">
        <v>115.49</v>
      </c>
      <c r="Q91" s="3">
        <v>125.48</v>
      </c>
      <c r="R91" s="3" t="s">
        <v>112</v>
      </c>
      <c r="S91" s="3" t="s">
        <v>24</v>
      </c>
      <c r="T91" s="3" t="s">
        <v>24</v>
      </c>
      <c r="U91" s="3"/>
      <c r="V91" s="3" t="s">
        <v>24</v>
      </c>
      <c r="W91" s="3" t="s">
        <v>24</v>
      </c>
      <c r="X91" s="3" t="s">
        <v>24</v>
      </c>
      <c r="Y91" s="3">
        <v>0.11</v>
      </c>
      <c r="Z91" s="28">
        <v>0.5</v>
      </c>
      <c r="AA91" s="2">
        <v>4.13</v>
      </c>
      <c r="AB91" s="2">
        <v>14.8</v>
      </c>
      <c r="AC91" s="2" t="s">
        <v>24</v>
      </c>
      <c r="AD91" s="3" t="s">
        <v>24</v>
      </c>
      <c r="AE91" s="31">
        <f>10^15</f>
        <v>1000000000000000</v>
      </c>
      <c r="AF91" s="31">
        <f>10^13</f>
        <v>10000000000000</v>
      </c>
      <c r="AG91" s="3">
        <v>4.0000000000000001E-3</v>
      </c>
      <c r="AH91" s="5">
        <v>45</v>
      </c>
      <c r="AI91" s="3" t="s">
        <v>24</v>
      </c>
      <c r="AJ91" s="3">
        <v>0.34</v>
      </c>
      <c r="AK91" s="3" t="s">
        <v>24</v>
      </c>
      <c r="AL91" s="3" t="s">
        <v>24</v>
      </c>
      <c r="AM91" s="3" t="s">
        <v>24</v>
      </c>
      <c r="AN91" s="3">
        <v>320</v>
      </c>
    </row>
    <row r="92" spans="1:40" ht="30.6" customHeight="1" x14ac:dyDescent="0.3">
      <c r="A92" s="11">
        <v>43846</v>
      </c>
      <c r="B92" s="25" t="s">
        <v>29</v>
      </c>
      <c r="C92" s="4" t="s">
        <v>30</v>
      </c>
      <c r="D92" s="9" t="s">
        <v>29</v>
      </c>
      <c r="E92" s="1" t="s">
        <v>24</v>
      </c>
      <c r="F92" s="1" t="s">
        <v>39</v>
      </c>
      <c r="G92" s="1" t="s">
        <v>24</v>
      </c>
      <c r="H92" s="1" t="s">
        <v>24</v>
      </c>
      <c r="I92" s="29" t="s">
        <v>24</v>
      </c>
      <c r="J92" s="3">
        <v>5.3</v>
      </c>
      <c r="K92" s="3" t="s">
        <v>24</v>
      </c>
      <c r="L92" s="3" t="s">
        <v>24</v>
      </c>
      <c r="M92" s="3" t="s">
        <v>24</v>
      </c>
      <c r="N92" s="3" t="s">
        <v>24</v>
      </c>
      <c r="O92" s="3" t="s">
        <v>24</v>
      </c>
      <c r="P92" s="3" t="s">
        <v>24</v>
      </c>
      <c r="Q92" s="3" t="s">
        <v>24</v>
      </c>
      <c r="R92" s="3" t="s">
        <v>24</v>
      </c>
      <c r="S92" s="3" t="s">
        <v>24</v>
      </c>
      <c r="T92" s="3" t="s">
        <v>24</v>
      </c>
      <c r="U92" s="3"/>
      <c r="V92" s="3" t="s">
        <v>24</v>
      </c>
      <c r="W92" s="3" t="s">
        <v>24</v>
      </c>
      <c r="X92" s="3">
        <v>1.62</v>
      </c>
      <c r="Y92" s="3" t="s">
        <v>24</v>
      </c>
      <c r="Z92" s="28">
        <v>0.15</v>
      </c>
      <c r="AA92" s="2">
        <v>4.9000000000000004</v>
      </c>
      <c r="AB92" s="2">
        <v>35</v>
      </c>
      <c r="AC92" s="2" t="s">
        <v>24</v>
      </c>
      <c r="AD92" s="3" t="s">
        <v>24</v>
      </c>
      <c r="AE92" s="31">
        <f>10^12</f>
        <v>1000000000000</v>
      </c>
      <c r="AF92" s="31">
        <f>10^12</f>
        <v>1000000000000</v>
      </c>
      <c r="AG92" s="3">
        <v>0.04</v>
      </c>
      <c r="AH92" s="5">
        <v>49</v>
      </c>
      <c r="AI92" s="3" t="s">
        <v>24</v>
      </c>
      <c r="AJ92" s="3">
        <v>0.44</v>
      </c>
      <c r="AK92" s="3" t="s">
        <v>24</v>
      </c>
      <c r="AL92" s="3" t="s">
        <v>24</v>
      </c>
      <c r="AM92" s="3">
        <v>341</v>
      </c>
      <c r="AN92" s="3" t="s">
        <v>24</v>
      </c>
    </row>
    <row r="93" spans="1:40" ht="30.6" customHeight="1" x14ac:dyDescent="0.3">
      <c r="A93" s="11">
        <v>43846</v>
      </c>
      <c r="B93" s="25" t="s">
        <v>226</v>
      </c>
      <c r="C93" s="4" t="s">
        <v>19</v>
      </c>
      <c r="D93" s="9" t="s">
        <v>226</v>
      </c>
      <c r="E93" s="1" t="s">
        <v>149</v>
      </c>
      <c r="F93" s="1" t="s">
        <v>39</v>
      </c>
      <c r="G93" s="1" t="s">
        <v>24</v>
      </c>
      <c r="H93" s="1" t="s">
        <v>24</v>
      </c>
      <c r="I93" s="29" t="s">
        <v>24</v>
      </c>
      <c r="J93" s="3">
        <v>4.41</v>
      </c>
      <c r="K93" s="3" t="s">
        <v>24</v>
      </c>
      <c r="L93" s="3">
        <v>79.3</v>
      </c>
      <c r="M93" s="3" t="s">
        <v>24</v>
      </c>
      <c r="N93" s="3">
        <v>55.3</v>
      </c>
      <c r="O93" s="3">
        <v>4.4800000000000004</v>
      </c>
      <c r="P93" s="3">
        <v>100</v>
      </c>
      <c r="Q93" s="3">
        <v>164</v>
      </c>
      <c r="R93" s="3" t="s">
        <v>227</v>
      </c>
      <c r="S93" s="3" t="s">
        <v>24</v>
      </c>
      <c r="T93" s="3"/>
      <c r="U93" s="3"/>
      <c r="V93" s="3" t="s">
        <v>24</v>
      </c>
      <c r="W93" s="3" t="s">
        <v>24</v>
      </c>
      <c r="X93" s="3">
        <v>1.34</v>
      </c>
      <c r="Y93" s="3">
        <v>0.5</v>
      </c>
      <c r="Z93" s="28">
        <v>2.9</v>
      </c>
      <c r="AA93" s="3">
        <v>5.63</v>
      </c>
      <c r="AB93" s="3" t="s">
        <v>24</v>
      </c>
      <c r="AC93" s="3" t="s">
        <v>24</v>
      </c>
      <c r="AD93" s="3" t="s">
        <v>24</v>
      </c>
      <c r="AE93" s="31" t="s">
        <v>24</v>
      </c>
      <c r="AF93" s="31" t="s">
        <v>24</v>
      </c>
      <c r="AG93" s="3">
        <v>0.26600000000000001</v>
      </c>
      <c r="AH93" s="5">
        <v>35.1</v>
      </c>
      <c r="AI93" s="3" t="s">
        <v>24</v>
      </c>
      <c r="AJ93" s="3">
        <v>0.218</v>
      </c>
      <c r="AK93" s="3" t="s">
        <v>24</v>
      </c>
      <c r="AL93" s="3">
        <v>171</v>
      </c>
      <c r="AM93" s="3" t="s">
        <v>24</v>
      </c>
      <c r="AN93" s="3">
        <v>210</v>
      </c>
    </row>
    <row r="94" spans="1:40" ht="30.6" customHeight="1" x14ac:dyDescent="0.3">
      <c r="A94" s="1" t="s">
        <v>24</v>
      </c>
      <c r="B94" s="25" t="s">
        <v>24</v>
      </c>
      <c r="C94" s="4" t="s">
        <v>24</v>
      </c>
      <c r="D94" s="1" t="s">
        <v>24</v>
      </c>
      <c r="E94" s="1" t="s">
        <v>24</v>
      </c>
      <c r="F94" s="1" t="s">
        <v>24</v>
      </c>
      <c r="G94" s="1" t="s">
        <v>24</v>
      </c>
      <c r="H94" s="1" t="s">
        <v>24</v>
      </c>
      <c r="I94" s="29" t="s">
        <v>24</v>
      </c>
      <c r="J94" s="3" t="s">
        <v>24</v>
      </c>
      <c r="K94" s="3" t="s">
        <v>24</v>
      </c>
      <c r="L94" s="3" t="s">
        <v>24</v>
      </c>
      <c r="M94" s="3" t="s">
        <v>24</v>
      </c>
      <c r="N94" s="3" t="s">
        <v>24</v>
      </c>
      <c r="O94" s="3" t="s">
        <v>24</v>
      </c>
      <c r="P94" s="3" t="s">
        <v>24</v>
      </c>
      <c r="Q94" s="3" t="s">
        <v>24</v>
      </c>
      <c r="R94" s="1" t="s">
        <v>24</v>
      </c>
      <c r="S94" s="1" t="s">
        <v>24</v>
      </c>
      <c r="T94" s="1" t="s">
        <v>24</v>
      </c>
      <c r="U94" s="1"/>
      <c r="V94" s="1" t="s">
        <v>24</v>
      </c>
      <c r="W94" s="1" t="s">
        <v>24</v>
      </c>
      <c r="X94" s="1" t="s">
        <v>24</v>
      </c>
      <c r="Y94" s="1" t="s">
        <v>24</v>
      </c>
      <c r="Z94" s="29" t="s">
        <v>24</v>
      </c>
      <c r="AA94" s="1" t="s">
        <v>24</v>
      </c>
      <c r="AB94" s="1" t="s">
        <v>24</v>
      </c>
      <c r="AC94" s="1" t="s">
        <v>24</v>
      </c>
      <c r="AD94" s="1" t="s">
        <v>24</v>
      </c>
      <c r="AE94" s="1" t="s">
        <v>24</v>
      </c>
      <c r="AF94" s="1" t="s">
        <v>24</v>
      </c>
      <c r="AG94" s="1" t="s">
        <v>24</v>
      </c>
      <c r="AH94" s="4" t="s">
        <v>24</v>
      </c>
      <c r="AI94" s="1" t="s">
        <v>24</v>
      </c>
      <c r="AJ94" s="1" t="s">
        <v>24</v>
      </c>
      <c r="AK94" s="1" t="s">
        <v>24</v>
      </c>
      <c r="AL94" s="1" t="s">
        <v>24</v>
      </c>
      <c r="AM94" s="1" t="s">
        <v>24</v>
      </c>
      <c r="AN94" s="1" t="s">
        <v>24</v>
      </c>
    </row>
    <row r="95" spans="1:40" ht="30.6" customHeight="1" x14ac:dyDescent="0.3">
      <c r="A95" s="1" t="s">
        <v>24</v>
      </c>
      <c r="B95" s="25" t="s">
        <v>24</v>
      </c>
      <c r="C95" s="4" t="s">
        <v>24</v>
      </c>
      <c r="D95" s="1" t="s">
        <v>24</v>
      </c>
      <c r="E95" s="1" t="s">
        <v>24</v>
      </c>
      <c r="F95" s="1" t="s">
        <v>24</v>
      </c>
      <c r="G95" s="1" t="s">
        <v>24</v>
      </c>
      <c r="H95" s="1" t="s">
        <v>24</v>
      </c>
      <c r="I95" s="29" t="s">
        <v>24</v>
      </c>
      <c r="J95" s="3" t="s">
        <v>24</v>
      </c>
      <c r="K95" s="3" t="s">
        <v>24</v>
      </c>
      <c r="L95" s="3" t="s">
        <v>24</v>
      </c>
      <c r="M95" s="3" t="s">
        <v>24</v>
      </c>
      <c r="N95" s="3" t="s">
        <v>24</v>
      </c>
      <c r="O95" s="3" t="s">
        <v>24</v>
      </c>
      <c r="P95" s="3" t="s">
        <v>24</v>
      </c>
      <c r="Q95" s="3" t="s">
        <v>24</v>
      </c>
      <c r="R95" s="1" t="s">
        <v>24</v>
      </c>
      <c r="S95" s="1" t="s">
        <v>24</v>
      </c>
      <c r="T95" s="1" t="s">
        <v>24</v>
      </c>
      <c r="U95" s="1"/>
      <c r="V95" s="1" t="s">
        <v>24</v>
      </c>
      <c r="W95" s="1" t="s">
        <v>24</v>
      </c>
      <c r="X95" s="1" t="s">
        <v>24</v>
      </c>
      <c r="Y95" s="1" t="s">
        <v>24</v>
      </c>
      <c r="Z95" s="29" t="s">
        <v>24</v>
      </c>
      <c r="AA95" s="1" t="s">
        <v>24</v>
      </c>
      <c r="AB95" s="1" t="s">
        <v>24</v>
      </c>
      <c r="AC95" s="1" t="s">
        <v>24</v>
      </c>
      <c r="AD95" s="1" t="s">
        <v>24</v>
      </c>
      <c r="AE95" s="1" t="s">
        <v>24</v>
      </c>
      <c r="AF95" s="1" t="s">
        <v>24</v>
      </c>
      <c r="AG95" s="1" t="s">
        <v>24</v>
      </c>
      <c r="AH95" s="4" t="s">
        <v>24</v>
      </c>
      <c r="AI95" s="1" t="s">
        <v>24</v>
      </c>
      <c r="AJ95" s="1" t="s">
        <v>24</v>
      </c>
      <c r="AK95" s="1" t="s">
        <v>24</v>
      </c>
      <c r="AL95" s="1" t="s">
        <v>24</v>
      </c>
      <c r="AM95" s="1" t="s">
        <v>24</v>
      </c>
      <c r="AN95" s="1" t="s">
        <v>24</v>
      </c>
    </row>
    <row r="96" spans="1:40" ht="30.6" customHeight="1" x14ac:dyDescent="0.3">
      <c r="A96" s="1" t="s">
        <v>24</v>
      </c>
      <c r="B96" s="25" t="s">
        <v>24</v>
      </c>
      <c r="C96" s="4" t="s">
        <v>24</v>
      </c>
      <c r="D96" s="1" t="s">
        <v>24</v>
      </c>
      <c r="E96" s="1" t="s">
        <v>24</v>
      </c>
      <c r="F96" s="1" t="s">
        <v>24</v>
      </c>
      <c r="G96" s="1" t="s">
        <v>24</v>
      </c>
      <c r="H96" s="1" t="s">
        <v>24</v>
      </c>
      <c r="I96" s="29" t="s">
        <v>24</v>
      </c>
      <c r="J96" s="3" t="s">
        <v>24</v>
      </c>
      <c r="K96" s="3" t="s">
        <v>24</v>
      </c>
      <c r="L96" s="3" t="s">
        <v>24</v>
      </c>
      <c r="M96" s="3" t="s">
        <v>24</v>
      </c>
      <c r="N96" s="3" t="s">
        <v>24</v>
      </c>
      <c r="O96" s="3" t="s">
        <v>24</v>
      </c>
      <c r="P96" s="3" t="s">
        <v>24</v>
      </c>
      <c r="Q96" s="3" t="s">
        <v>24</v>
      </c>
      <c r="R96" s="1" t="s">
        <v>24</v>
      </c>
      <c r="S96" s="1" t="s">
        <v>24</v>
      </c>
      <c r="T96" s="1" t="s">
        <v>24</v>
      </c>
      <c r="U96" s="1"/>
      <c r="V96" s="1" t="s">
        <v>24</v>
      </c>
      <c r="W96" s="1" t="s">
        <v>24</v>
      </c>
      <c r="X96" s="1" t="s">
        <v>24</v>
      </c>
      <c r="Y96" s="1" t="s">
        <v>24</v>
      </c>
      <c r="Z96" s="29" t="s">
        <v>24</v>
      </c>
      <c r="AA96" s="1" t="s">
        <v>24</v>
      </c>
      <c r="AB96" s="1" t="s">
        <v>24</v>
      </c>
      <c r="AC96" s="1" t="s">
        <v>24</v>
      </c>
      <c r="AD96" s="1" t="s">
        <v>24</v>
      </c>
      <c r="AE96" s="1" t="s">
        <v>24</v>
      </c>
      <c r="AF96" s="1" t="s">
        <v>24</v>
      </c>
      <c r="AG96" s="1" t="s">
        <v>24</v>
      </c>
      <c r="AH96" s="4" t="s">
        <v>24</v>
      </c>
      <c r="AI96" s="1" t="s">
        <v>24</v>
      </c>
      <c r="AJ96" s="1" t="s">
        <v>24</v>
      </c>
      <c r="AK96" s="1" t="s">
        <v>24</v>
      </c>
      <c r="AL96" s="1" t="s">
        <v>24</v>
      </c>
      <c r="AM96" s="1" t="s">
        <v>24</v>
      </c>
      <c r="AN96" s="1" t="s">
        <v>24</v>
      </c>
    </row>
    <row r="97" spans="1:40" ht="30.6" customHeight="1" x14ac:dyDescent="0.3">
      <c r="A97" s="1" t="s">
        <v>24</v>
      </c>
      <c r="B97" s="25" t="s">
        <v>24</v>
      </c>
      <c r="C97" s="4" t="s">
        <v>24</v>
      </c>
      <c r="D97" s="1" t="s">
        <v>24</v>
      </c>
      <c r="E97" s="1" t="s">
        <v>24</v>
      </c>
      <c r="F97" s="1" t="s">
        <v>24</v>
      </c>
      <c r="G97" s="1" t="s">
        <v>24</v>
      </c>
      <c r="H97" s="1" t="s">
        <v>24</v>
      </c>
      <c r="I97" s="29" t="s">
        <v>24</v>
      </c>
      <c r="J97" s="3" t="s">
        <v>24</v>
      </c>
      <c r="K97" s="3" t="s">
        <v>24</v>
      </c>
      <c r="L97" s="3" t="s">
        <v>24</v>
      </c>
      <c r="M97" s="3" t="s">
        <v>24</v>
      </c>
      <c r="N97" s="3" t="s">
        <v>24</v>
      </c>
      <c r="O97" s="3" t="s">
        <v>24</v>
      </c>
      <c r="P97" s="3" t="s">
        <v>24</v>
      </c>
      <c r="Q97" s="3" t="s">
        <v>24</v>
      </c>
      <c r="R97" s="1" t="s">
        <v>24</v>
      </c>
      <c r="S97" s="1" t="s">
        <v>24</v>
      </c>
      <c r="T97" s="1" t="s">
        <v>24</v>
      </c>
      <c r="U97" s="1"/>
      <c r="V97" s="1" t="s">
        <v>24</v>
      </c>
      <c r="W97" s="1" t="s">
        <v>24</v>
      </c>
      <c r="X97" s="1" t="s">
        <v>24</v>
      </c>
      <c r="Y97" s="1" t="s">
        <v>24</v>
      </c>
      <c r="Z97" s="29" t="s">
        <v>24</v>
      </c>
      <c r="AA97" s="1" t="s">
        <v>24</v>
      </c>
      <c r="AB97" s="1" t="s">
        <v>24</v>
      </c>
      <c r="AC97" s="1" t="s">
        <v>24</v>
      </c>
      <c r="AD97" s="1" t="s">
        <v>24</v>
      </c>
      <c r="AE97" s="1" t="s">
        <v>24</v>
      </c>
      <c r="AF97" s="1" t="s">
        <v>24</v>
      </c>
      <c r="AG97" s="1" t="s">
        <v>24</v>
      </c>
      <c r="AH97" s="4" t="s">
        <v>24</v>
      </c>
      <c r="AI97" s="1" t="s">
        <v>24</v>
      </c>
      <c r="AJ97" s="1" t="s">
        <v>24</v>
      </c>
      <c r="AK97" s="1" t="s">
        <v>24</v>
      </c>
      <c r="AL97" s="1" t="s">
        <v>24</v>
      </c>
      <c r="AM97" s="1" t="s">
        <v>24</v>
      </c>
      <c r="AN97" s="1" t="s">
        <v>24</v>
      </c>
    </row>
    <row r="98" spans="1:40" ht="30.6" customHeight="1" x14ac:dyDescent="0.3">
      <c r="A98" s="1" t="s">
        <v>24</v>
      </c>
      <c r="B98" s="25" t="s">
        <v>24</v>
      </c>
      <c r="C98" s="4" t="s">
        <v>24</v>
      </c>
      <c r="D98" s="1" t="s">
        <v>24</v>
      </c>
      <c r="E98" s="1" t="s">
        <v>24</v>
      </c>
      <c r="F98" s="1" t="s">
        <v>24</v>
      </c>
      <c r="G98" s="1" t="s">
        <v>24</v>
      </c>
      <c r="H98" s="1" t="s">
        <v>24</v>
      </c>
      <c r="I98" s="29" t="s">
        <v>24</v>
      </c>
      <c r="J98" s="3" t="s">
        <v>24</v>
      </c>
      <c r="K98" s="3" t="s">
        <v>24</v>
      </c>
      <c r="L98" s="3" t="s">
        <v>24</v>
      </c>
      <c r="M98" s="3" t="s">
        <v>24</v>
      </c>
      <c r="N98" s="3" t="s">
        <v>24</v>
      </c>
      <c r="O98" s="3" t="s">
        <v>24</v>
      </c>
      <c r="P98" s="3" t="s">
        <v>24</v>
      </c>
      <c r="Q98" s="3" t="s">
        <v>24</v>
      </c>
      <c r="R98" s="1" t="s">
        <v>24</v>
      </c>
      <c r="S98" s="1" t="s">
        <v>24</v>
      </c>
      <c r="T98" s="1" t="s">
        <v>24</v>
      </c>
      <c r="U98" s="1"/>
      <c r="V98" s="1" t="s">
        <v>24</v>
      </c>
      <c r="W98" s="1" t="s">
        <v>24</v>
      </c>
      <c r="X98" s="1" t="s">
        <v>24</v>
      </c>
      <c r="Y98" s="1" t="s">
        <v>24</v>
      </c>
      <c r="Z98" s="29" t="s">
        <v>24</v>
      </c>
      <c r="AA98" s="1" t="s">
        <v>24</v>
      </c>
      <c r="AB98" s="1" t="s">
        <v>24</v>
      </c>
      <c r="AC98" s="1" t="s">
        <v>24</v>
      </c>
      <c r="AD98" s="1" t="s">
        <v>24</v>
      </c>
      <c r="AE98" s="1" t="s">
        <v>24</v>
      </c>
      <c r="AF98" s="1" t="s">
        <v>24</v>
      </c>
      <c r="AG98" s="1" t="s">
        <v>24</v>
      </c>
      <c r="AH98" s="4" t="s">
        <v>24</v>
      </c>
      <c r="AI98" s="1" t="s">
        <v>24</v>
      </c>
      <c r="AJ98" s="1" t="s">
        <v>24</v>
      </c>
      <c r="AK98" s="1" t="s">
        <v>24</v>
      </c>
      <c r="AL98" s="1" t="s">
        <v>24</v>
      </c>
      <c r="AM98" s="1" t="s">
        <v>24</v>
      </c>
      <c r="AN98" s="1" t="s">
        <v>24</v>
      </c>
    </row>
    <row r="99" spans="1:40" ht="30.6" customHeight="1" x14ac:dyDescent="0.3">
      <c r="A99" s="1" t="s">
        <v>24</v>
      </c>
      <c r="B99" s="25" t="s">
        <v>24</v>
      </c>
      <c r="C99" s="4" t="s">
        <v>24</v>
      </c>
      <c r="D99" s="1" t="s">
        <v>24</v>
      </c>
      <c r="E99" s="1" t="s">
        <v>24</v>
      </c>
      <c r="F99" s="1" t="s">
        <v>24</v>
      </c>
      <c r="G99" s="1" t="s">
        <v>24</v>
      </c>
      <c r="H99" s="1" t="s">
        <v>24</v>
      </c>
      <c r="I99" s="29" t="s">
        <v>24</v>
      </c>
      <c r="J99" s="3" t="s">
        <v>24</v>
      </c>
      <c r="K99" s="3" t="s">
        <v>24</v>
      </c>
      <c r="L99" s="3" t="s">
        <v>24</v>
      </c>
      <c r="M99" s="3" t="s">
        <v>24</v>
      </c>
      <c r="N99" s="3" t="s">
        <v>24</v>
      </c>
      <c r="O99" s="3" t="s">
        <v>24</v>
      </c>
      <c r="P99" s="3" t="s">
        <v>24</v>
      </c>
      <c r="Q99" s="3" t="s">
        <v>24</v>
      </c>
      <c r="R99" s="1" t="s">
        <v>24</v>
      </c>
      <c r="S99" s="1" t="s">
        <v>24</v>
      </c>
      <c r="T99" s="1" t="s">
        <v>24</v>
      </c>
      <c r="U99" s="1"/>
      <c r="V99" s="1" t="s">
        <v>24</v>
      </c>
      <c r="W99" s="1" t="s">
        <v>24</v>
      </c>
      <c r="X99" s="1" t="s">
        <v>24</v>
      </c>
      <c r="Y99" s="1" t="s">
        <v>24</v>
      </c>
      <c r="Z99" s="29" t="s">
        <v>24</v>
      </c>
      <c r="AA99" s="1" t="s">
        <v>24</v>
      </c>
      <c r="AB99" s="1" t="s">
        <v>24</v>
      </c>
      <c r="AC99" s="1" t="s">
        <v>24</v>
      </c>
      <c r="AD99" s="1" t="s">
        <v>24</v>
      </c>
      <c r="AE99" s="1" t="s">
        <v>24</v>
      </c>
      <c r="AF99" s="1" t="s">
        <v>24</v>
      </c>
      <c r="AG99" s="1" t="s">
        <v>24</v>
      </c>
      <c r="AH99" s="4" t="s">
        <v>24</v>
      </c>
      <c r="AI99" s="1" t="s">
        <v>24</v>
      </c>
      <c r="AJ99" s="1" t="s">
        <v>24</v>
      </c>
      <c r="AK99" s="1" t="s">
        <v>24</v>
      </c>
      <c r="AL99" s="1" t="s">
        <v>24</v>
      </c>
      <c r="AM99" s="1" t="s">
        <v>24</v>
      </c>
      <c r="AN99" s="1" t="s">
        <v>24</v>
      </c>
    </row>
    <row r="100" spans="1:40" ht="30.6" customHeight="1" x14ac:dyDescent="0.3">
      <c r="A100" s="1" t="s">
        <v>24</v>
      </c>
      <c r="B100" s="25" t="s">
        <v>24</v>
      </c>
      <c r="C100" s="4" t="s">
        <v>24</v>
      </c>
      <c r="D100" s="1" t="s">
        <v>24</v>
      </c>
      <c r="E100" s="1" t="s">
        <v>24</v>
      </c>
      <c r="F100" s="1" t="s">
        <v>24</v>
      </c>
      <c r="G100" s="1" t="s">
        <v>24</v>
      </c>
      <c r="H100" s="1" t="s">
        <v>24</v>
      </c>
      <c r="I100" s="29" t="s">
        <v>24</v>
      </c>
      <c r="J100" s="3" t="s">
        <v>24</v>
      </c>
      <c r="K100" s="3" t="s">
        <v>24</v>
      </c>
      <c r="L100" s="3" t="s">
        <v>24</v>
      </c>
      <c r="M100" s="3" t="s">
        <v>24</v>
      </c>
      <c r="N100" s="3" t="s">
        <v>24</v>
      </c>
      <c r="O100" s="3" t="s">
        <v>24</v>
      </c>
      <c r="P100" s="3" t="s">
        <v>24</v>
      </c>
      <c r="Q100" s="3" t="s">
        <v>24</v>
      </c>
      <c r="R100" s="1" t="s">
        <v>24</v>
      </c>
      <c r="S100" s="1" t="s">
        <v>24</v>
      </c>
      <c r="T100" s="1" t="s">
        <v>24</v>
      </c>
      <c r="U100" s="1"/>
      <c r="V100" s="1" t="s">
        <v>24</v>
      </c>
      <c r="W100" s="1" t="s">
        <v>24</v>
      </c>
      <c r="X100" s="1" t="s">
        <v>24</v>
      </c>
      <c r="Y100" s="1" t="s">
        <v>24</v>
      </c>
      <c r="Z100" s="29" t="s">
        <v>24</v>
      </c>
      <c r="AA100" s="1" t="s">
        <v>24</v>
      </c>
      <c r="AB100" s="1" t="s">
        <v>24</v>
      </c>
      <c r="AC100" s="1" t="s">
        <v>24</v>
      </c>
      <c r="AD100" s="1" t="s">
        <v>24</v>
      </c>
      <c r="AE100" s="1" t="s">
        <v>24</v>
      </c>
      <c r="AF100" s="1" t="s">
        <v>24</v>
      </c>
      <c r="AG100" s="1" t="s">
        <v>24</v>
      </c>
      <c r="AH100" s="4" t="s">
        <v>24</v>
      </c>
      <c r="AI100" s="1" t="s">
        <v>24</v>
      </c>
      <c r="AJ100" s="1" t="s">
        <v>24</v>
      </c>
      <c r="AK100" s="1" t="s">
        <v>24</v>
      </c>
      <c r="AL100" s="1" t="s">
        <v>24</v>
      </c>
      <c r="AM100" s="1" t="s">
        <v>24</v>
      </c>
      <c r="AN100" s="1" t="s">
        <v>24</v>
      </c>
    </row>
    <row r="101" spans="1:40" ht="30.6" customHeight="1" x14ac:dyDescent="0.3">
      <c r="A101" s="1" t="s">
        <v>24</v>
      </c>
      <c r="B101" s="25" t="s">
        <v>24</v>
      </c>
      <c r="C101" s="4" t="s">
        <v>24</v>
      </c>
      <c r="D101" s="1" t="s">
        <v>24</v>
      </c>
      <c r="E101" s="1" t="s">
        <v>24</v>
      </c>
      <c r="F101" s="1" t="s">
        <v>24</v>
      </c>
      <c r="G101" s="1" t="s">
        <v>24</v>
      </c>
      <c r="H101" s="1" t="s">
        <v>24</v>
      </c>
      <c r="I101" s="29" t="s">
        <v>24</v>
      </c>
      <c r="J101" s="3" t="s">
        <v>24</v>
      </c>
      <c r="K101" s="3" t="s">
        <v>24</v>
      </c>
      <c r="L101" s="3" t="s">
        <v>24</v>
      </c>
      <c r="M101" s="3" t="s">
        <v>24</v>
      </c>
      <c r="N101" s="3" t="s">
        <v>24</v>
      </c>
      <c r="O101" s="3" t="s">
        <v>24</v>
      </c>
      <c r="P101" s="3" t="s">
        <v>24</v>
      </c>
      <c r="Q101" s="3" t="s">
        <v>24</v>
      </c>
      <c r="R101" s="1" t="s">
        <v>24</v>
      </c>
      <c r="S101" s="1" t="s">
        <v>24</v>
      </c>
      <c r="T101" s="1" t="s">
        <v>24</v>
      </c>
      <c r="U101" s="1"/>
      <c r="V101" s="1" t="s">
        <v>24</v>
      </c>
      <c r="W101" s="1" t="s">
        <v>24</v>
      </c>
      <c r="X101" s="1" t="s">
        <v>24</v>
      </c>
      <c r="Y101" s="1" t="s">
        <v>24</v>
      </c>
      <c r="Z101" s="29" t="s">
        <v>24</v>
      </c>
      <c r="AA101" s="1" t="s">
        <v>24</v>
      </c>
      <c r="AB101" s="1" t="s">
        <v>24</v>
      </c>
      <c r="AC101" s="1" t="s">
        <v>24</v>
      </c>
      <c r="AD101" s="1" t="s">
        <v>24</v>
      </c>
      <c r="AE101" s="1" t="s">
        <v>24</v>
      </c>
      <c r="AF101" s="1" t="s">
        <v>24</v>
      </c>
      <c r="AG101" s="1" t="s">
        <v>24</v>
      </c>
      <c r="AH101" s="4" t="s">
        <v>24</v>
      </c>
      <c r="AI101" s="1" t="s">
        <v>24</v>
      </c>
      <c r="AJ101" s="1" t="s">
        <v>24</v>
      </c>
      <c r="AK101" s="1" t="s">
        <v>24</v>
      </c>
      <c r="AL101" s="1" t="s">
        <v>24</v>
      </c>
      <c r="AM101" s="1" t="s">
        <v>24</v>
      </c>
      <c r="AN101" s="1" t="s">
        <v>24</v>
      </c>
    </row>
    <row r="102" spans="1:40" ht="30.6" customHeight="1" x14ac:dyDescent="0.3">
      <c r="A102" s="1" t="s">
        <v>24</v>
      </c>
      <c r="B102" s="25" t="s">
        <v>24</v>
      </c>
      <c r="C102" s="4" t="s">
        <v>24</v>
      </c>
      <c r="D102" s="1" t="s">
        <v>24</v>
      </c>
      <c r="E102" s="1" t="s">
        <v>24</v>
      </c>
      <c r="F102" s="1" t="s">
        <v>24</v>
      </c>
      <c r="G102" s="1" t="s">
        <v>24</v>
      </c>
      <c r="H102" s="1" t="s">
        <v>24</v>
      </c>
      <c r="I102" s="29" t="s">
        <v>24</v>
      </c>
      <c r="J102" s="3" t="s">
        <v>24</v>
      </c>
      <c r="K102" s="3" t="s">
        <v>24</v>
      </c>
      <c r="L102" s="3" t="s">
        <v>24</v>
      </c>
      <c r="M102" s="3" t="s">
        <v>24</v>
      </c>
      <c r="N102" s="3" t="s">
        <v>24</v>
      </c>
      <c r="O102" s="3" t="s">
        <v>24</v>
      </c>
      <c r="P102" s="3" t="s">
        <v>24</v>
      </c>
      <c r="Q102" s="3" t="s">
        <v>24</v>
      </c>
      <c r="R102" s="1" t="s">
        <v>24</v>
      </c>
      <c r="S102" s="1" t="s">
        <v>24</v>
      </c>
      <c r="T102" s="1" t="s">
        <v>24</v>
      </c>
      <c r="U102" s="1"/>
      <c r="V102" s="1" t="s">
        <v>24</v>
      </c>
      <c r="W102" s="1" t="s">
        <v>24</v>
      </c>
      <c r="X102" s="1" t="s">
        <v>24</v>
      </c>
      <c r="Y102" s="1" t="s">
        <v>24</v>
      </c>
      <c r="Z102" s="29" t="s">
        <v>24</v>
      </c>
      <c r="AA102" s="1" t="s">
        <v>24</v>
      </c>
      <c r="AB102" s="1" t="s">
        <v>24</v>
      </c>
      <c r="AC102" s="1" t="s">
        <v>24</v>
      </c>
      <c r="AD102" s="1" t="s">
        <v>24</v>
      </c>
      <c r="AE102" s="1" t="s">
        <v>24</v>
      </c>
      <c r="AF102" s="1" t="s">
        <v>24</v>
      </c>
      <c r="AG102" s="1" t="s">
        <v>24</v>
      </c>
      <c r="AH102" s="4" t="s">
        <v>24</v>
      </c>
      <c r="AI102" s="1" t="s">
        <v>24</v>
      </c>
      <c r="AJ102" s="1" t="s">
        <v>24</v>
      </c>
      <c r="AK102" s="1" t="s">
        <v>24</v>
      </c>
      <c r="AL102" s="1" t="s">
        <v>24</v>
      </c>
      <c r="AM102" s="1" t="s">
        <v>24</v>
      </c>
      <c r="AN102" s="1" t="s">
        <v>24</v>
      </c>
    </row>
    <row r="103" spans="1:40" ht="30.6" customHeight="1" x14ac:dyDescent="0.3">
      <c r="A103" s="1" t="s">
        <v>24</v>
      </c>
      <c r="B103" s="25" t="s">
        <v>24</v>
      </c>
      <c r="C103" s="4" t="s">
        <v>24</v>
      </c>
      <c r="D103" s="1" t="s">
        <v>24</v>
      </c>
      <c r="E103" s="1" t="s">
        <v>24</v>
      </c>
      <c r="F103" s="1" t="s">
        <v>24</v>
      </c>
      <c r="G103" s="1" t="s">
        <v>24</v>
      </c>
      <c r="H103" s="1" t="s">
        <v>24</v>
      </c>
      <c r="I103" s="29" t="s">
        <v>24</v>
      </c>
      <c r="J103" s="3" t="s">
        <v>24</v>
      </c>
      <c r="K103" s="3" t="s">
        <v>24</v>
      </c>
      <c r="L103" s="3" t="s">
        <v>24</v>
      </c>
      <c r="M103" s="3" t="s">
        <v>24</v>
      </c>
      <c r="N103" s="3" t="s">
        <v>24</v>
      </c>
      <c r="O103" s="3" t="s">
        <v>24</v>
      </c>
      <c r="P103" s="3" t="s">
        <v>24</v>
      </c>
      <c r="Q103" s="3" t="s">
        <v>24</v>
      </c>
      <c r="R103" s="1" t="s">
        <v>24</v>
      </c>
      <c r="S103" s="1" t="s">
        <v>24</v>
      </c>
      <c r="T103" s="1" t="s">
        <v>24</v>
      </c>
      <c r="U103" s="1"/>
      <c r="V103" s="1" t="s">
        <v>24</v>
      </c>
      <c r="W103" s="1" t="s">
        <v>24</v>
      </c>
      <c r="X103" s="1" t="s">
        <v>24</v>
      </c>
      <c r="Y103" s="1" t="s">
        <v>24</v>
      </c>
      <c r="Z103" s="29" t="s">
        <v>24</v>
      </c>
      <c r="AA103" s="1" t="s">
        <v>24</v>
      </c>
      <c r="AB103" s="1" t="s">
        <v>24</v>
      </c>
      <c r="AC103" s="1" t="s">
        <v>24</v>
      </c>
      <c r="AD103" s="1" t="s">
        <v>24</v>
      </c>
      <c r="AE103" s="1" t="s">
        <v>24</v>
      </c>
      <c r="AF103" s="1" t="s">
        <v>24</v>
      </c>
      <c r="AG103" s="1" t="s">
        <v>24</v>
      </c>
      <c r="AH103" s="4" t="s">
        <v>24</v>
      </c>
      <c r="AI103" s="1" t="s">
        <v>24</v>
      </c>
      <c r="AJ103" s="1" t="s">
        <v>24</v>
      </c>
      <c r="AK103" s="1" t="s">
        <v>24</v>
      </c>
      <c r="AL103" s="1" t="s">
        <v>24</v>
      </c>
      <c r="AM103" s="1" t="s">
        <v>24</v>
      </c>
      <c r="AN103" s="1" t="s">
        <v>24</v>
      </c>
    </row>
  </sheetData>
  <mergeCells count="5">
    <mergeCell ref="H1:I1"/>
    <mergeCell ref="J1:Z1"/>
    <mergeCell ref="AA1:AG1"/>
    <mergeCell ref="AH1:AN1"/>
    <mergeCell ref="A1:B1"/>
  </mergeCells>
  <hyperlinks>
    <hyperlink ref="D20" r:id="rId1" xr:uid="{7852BD87-72B4-4ACB-A89E-D69FB75971F9}"/>
    <hyperlink ref="D4" r:id="rId2" xr:uid="{C3F52146-D3EE-4A5E-838B-4835568E2F9B}"/>
    <hyperlink ref="D19" r:id="rId3" xr:uid="{D282319B-BE9A-4067-904E-BA3DABCC5E8B}"/>
    <hyperlink ref="D21" r:id="rId4" xr:uid="{EBFAD097-212C-42C0-A084-BF1D383CC879}"/>
    <hyperlink ref="D22" r:id="rId5" xr:uid="{263A345E-FF1B-4779-AC63-C6614A829BD0}"/>
    <hyperlink ref="D30" r:id="rId6" xr:uid="{AC8831BB-5308-4C11-BA00-EC0C712F2C9C}"/>
    <hyperlink ref="D27" r:id="rId7" xr:uid="{0615F557-2D45-492B-878F-EC14B7936FFF}"/>
    <hyperlink ref="D29" r:id="rId8" xr:uid="{27332332-F319-4B02-A965-858164C49653}"/>
    <hyperlink ref="D28" r:id="rId9" xr:uid="{A5C7BAC2-3546-432B-8C9E-30180644D276}"/>
    <hyperlink ref="D36" r:id="rId10" xr:uid="{1DD878A3-216E-4CEE-9FE4-F877B5DB6254}"/>
    <hyperlink ref="D35" r:id="rId11" xr:uid="{4C5DFF6A-4B2C-4DB1-8ED8-8013BF685CB4}"/>
    <hyperlink ref="D23" r:id="rId12" xr:uid="{B267AFA3-E7AB-4852-A3D4-A61764209716}"/>
    <hyperlink ref="D31" r:id="rId13" xr:uid="{78646B05-A4E2-4CE3-ACAA-26AB1C4EA2C8}"/>
    <hyperlink ref="D32" r:id="rId14" xr:uid="{4E0B6E94-366E-44BC-9B43-FEE0F42D182E}"/>
    <hyperlink ref="D33" r:id="rId15" xr:uid="{2FB6EAC2-0F54-49A4-9AC7-D8F3AA8C5A6C}"/>
    <hyperlink ref="D34" r:id="rId16" xr:uid="{8CB017F8-9C2B-4A32-85FA-96FABEBDB077}"/>
    <hyperlink ref="D37" r:id="rId17" xr:uid="{E59A6AEF-91E2-471E-B032-081B27CAA4BD}"/>
    <hyperlink ref="D38" r:id="rId18" xr:uid="{9020D901-6D73-475F-A2FF-2EB3CD39AC1B}"/>
    <hyperlink ref="D39" r:id="rId19" xr:uid="{484B3F19-81B6-43D1-ABB5-321DFBC21BA2}"/>
    <hyperlink ref="D40" r:id="rId20" xr:uid="{55C69380-81DF-4A7D-BE5C-B89A11B0ED50}"/>
    <hyperlink ref="D43" r:id="rId21" xr:uid="{1775027F-B6BD-4262-8F2E-482B36678474}"/>
    <hyperlink ref="D41" r:id="rId22" xr:uid="{B6EFA82E-5358-4AAB-B764-2351BE7047EF}"/>
    <hyperlink ref="D42" r:id="rId23" xr:uid="{B914871D-5D80-4184-A737-8F0A1884ADDB}"/>
    <hyperlink ref="D44" r:id="rId24" xr:uid="{C4880AA3-5A72-47EC-9987-88E84753F4B9}"/>
    <hyperlink ref="D45" r:id="rId25" xr:uid="{EAAFCDC5-8268-486C-88DF-C8213014910A}"/>
    <hyperlink ref="D46" r:id="rId26" xr:uid="{E0F58A4C-0669-41DA-B20B-85170E88ABB3}"/>
    <hyperlink ref="D93" r:id="rId27" xr:uid="{2730AB0E-F2E3-49EA-A98B-6D4E3688475C}"/>
    <hyperlink ref="D70" r:id="rId28" xr:uid="{9997B1C9-BCC3-4FA9-A93A-A425A31D5E96}"/>
    <hyperlink ref="D69" r:id="rId29" xr:uid="{4AD13DEE-99F0-47F4-84DF-712F9FD9FB90}"/>
    <hyperlink ref="D68" r:id="rId30" xr:uid="{6F23F49F-0197-41CD-AB1A-3ED9FF8F1A42}"/>
    <hyperlink ref="D67" r:id="rId31" xr:uid="{16599138-B06C-4D5B-A8B5-F33A402A8824}"/>
    <hyperlink ref="D74" r:id="rId32" xr:uid="{2DC5E299-0E95-418B-AAEA-23F851B9747B}"/>
    <hyperlink ref="D73" r:id="rId33" xr:uid="{EF77F316-80A9-4143-9C3D-6A9C0C47E894}"/>
    <hyperlink ref="D72" r:id="rId34" xr:uid="{AA6E5DD6-E243-4CE1-94F3-78022E369670}"/>
    <hyperlink ref="D71" r:id="rId35" xr:uid="{7F8B32F4-A3E1-4386-AE83-915AAA692052}"/>
    <hyperlink ref="D62" r:id="rId36" xr:uid="{81F623E8-FA83-4C2A-8AB5-ECE4C1D40833}"/>
    <hyperlink ref="D57" r:id="rId37" xr:uid="{7BB25DB7-F49F-41F3-9623-DA11E5BD525B}"/>
    <hyperlink ref="D59" r:id="rId38" xr:uid="{3D2B2213-C1FD-4D86-BC71-D3BF7D72FC2C}"/>
    <hyperlink ref="D58" r:id="rId39" xr:uid="{DF5A64FC-27DF-41CD-85EC-731A41BE7EE1}"/>
    <hyperlink ref="D63" r:id="rId40" xr:uid="{4B96F2C8-1DA4-474E-92D6-18B9D8F61C96}"/>
    <hyperlink ref="D66" r:id="rId41" xr:uid="{7787FA45-C3E6-4C33-AD97-31DB4E9B453F}"/>
    <hyperlink ref="D65" r:id="rId42" xr:uid="{9D0D0435-6A19-4FAB-A1C6-3937F914B28E}"/>
    <hyperlink ref="D79" r:id="rId43" xr:uid="{BDBDE216-A74C-4543-86FD-A56221FAA045}"/>
    <hyperlink ref="D56" r:id="rId44" xr:uid="{8FFAE9AD-3BF0-4397-AB68-116E290DB300}"/>
    <hyperlink ref="D77" r:id="rId45" xr:uid="{2C8234D5-5577-4D9C-8618-DA4A30FEC7F9}"/>
    <hyperlink ref="D83" r:id="rId46" xr:uid="{A282EDED-1CE3-42FB-8916-078798A01249}"/>
    <hyperlink ref="D84" r:id="rId47" xr:uid="{7E41F095-2405-45F5-980B-529BD73EA0F4}"/>
    <hyperlink ref="D82" r:id="rId48" xr:uid="{61ACDA52-8BFE-454E-B52E-7DEC2E020E80}"/>
    <hyperlink ref="D81" r:id="rId49" xr:uid="{2796E5CB-C6D3-43E1-BB48-81D1D514096F}"/>
    <hyperlink ref="D88" r:id="rId50" xr:uid="{352A9E0A-B350-4562-B6EF-0D68ED36B2B3}"/>
    <hyperlink ref="D90" r:id="rId51" xr:uid="{53F89B00-404D-4AB1-BE87-C7F164637250}"/>
    <hyperlink ref="D89" r:id="rId52" xr:uid="{1F81D043-3ABF-4E2D-81D0-342D97F5D80E}"/>
    <hyperlink ref="D78" r:id="rId53" xr:uid="{F42487CF-4E5B-4307-B8B4-93DA9ADFF1B3}"/>
    <hyperlink ref="D86" r:id="rId54" xr:uid="{D7298988-B021-4CC4-8FF6-D5E566A4B8BA}"/>
    <hyperlink ref="D92" r:id="rId55" xr:uid="{5E2354A4-1A05-4288-819D-826449440EFF}"/>
    <hyperlink ref="D64" r:id="rId56" xr:uid="{3F594CBB-F1B9-4884-92B8-7C432C8EE682}"/>
    <hyperlink ref="D75" r:id="rId57" xr:uid="{32363DE9-2074-4EB1-B7C9-EC1610308218}"/>
    <hyperlink ref="D61" r:id="rId58" xr:uid="{BC8BA0B6-9F79-4B33-8C53-979945EAE7A5}"/>
    <hyperlink ref="D76" r:id="rId59" xr:uid="{F9048A99-3A0B-4C0D-BECD-4FD498246F59}"/>
    <hyperlink ref="D80" r:id="rId60" xr:uid="{7AA3C6FF-9E4B-41B6-A251-6CD4DF7FFBE4}"/>
    <hyperlink ref="D55" r:id="rId61" xr:uid="{BBE98D17-C641-4374-8B99-45D883DE9F64}"/>
    <hyperlink ref="D91" r:id="rId62" xr:uid="{EE34E63A-A13B-4866-8DE8-2BEE794A6AA0}"/>
    <hyperlink ref="D87" r:id="rId63" xr:uid="{5C54D798-362A-4F1C-BB02-2C20E3C44185}"/>
    <hyperlink ref="D60" r:id="rId64" xr:uid="{AA85A655-F8E4-4C81-B4FD-6FB162695F58}"/>
    <hyperlink ref="D54" r:id="rId65" xr:uid="{B1794D35-D1F0-4DCC-B157-F9E026C0C2DD}"/>
    <hyperlink ref="D85" r:id="rId66" xr:uid="{E8F053A8-3D88-4246-9BF4-624598E409B8}"/>
    <hyperlink ref="D47" r:id="rId67" xr:uid="{5BA4B135-58B5-49A4-8BB5-C01A5E62338C}"/>
    <hyperlink ref="D48" r:id="rId68" xr:uid="{1C45CAAE-9DCC-4802-B4B9-8CB955BBBD93}"/>
    <hyperlink ref="D49" r:id="rId69" xr:uid="{4D1D1D83-B0FB-4481-BD3D-CD8D6BB214C0}"/>
    <hyperlink ref="D50" r:id="rId70" xr:uid="{8373ABE2-7A97-40F2-9130-1F7E70920341}"/>
    <hyperlink ref="D51" r:id="rId71" xr:uid="{1D155EE8-4FFF-4F66-AA6A-A45F60600CB7}"/>
    <hyperlink ref="D53" r:id="rId72" xr:uid="{45F295EE-4ACA-4C85-8EAC-8E85825E1F6E}"/>
    <hyperlink ref="D52" r:id="rId73" xr:uid="{EE6715C7-AC15-47FC-9065-0A46F1A2DA55}"/>
    <hyperlink ref="D5" r:id="rId74" xr:uid="{4AA9FAA8-5905-4236-B429-635409759B7C}"/>
    <hyperlink ref="D6" r:id="rId75" xr:uid="{5583DBE5-56F2-4190-A094-6202447782E9}"/>
    <hyperlink ref="D7" r:id="rId76" xr:uid="{44CAF80C-A95E-4A61-BEB2-3C545C0EF34F}"/>
    <hyperlink ref="D8" r:id="rId77" xr:uid="{430D1B07-D649-436B-8CBB-854C14FEDA68}"/>
    <hyperlink ref="D9" r:id="rId78" xr:uid="{8D70AF48-29E4-4C0F-AEE3-4D3B7AE49EF8}"/>
    <hyperlink ref="D10" r:id="rId79" xr:uid="{BA5F4929-F503-49AC-9028-6E4345CA1417}"/>
    <hyperlink ref="D11" r:id="rId80" xr:uid="{7F88D621-7127-4483-A9AF-DBE3525E382D}"/>
    <hyperlink ref="D12" r:id="rId81" xr:uid="{123AA2FC-540F-4C31-8ADC-C41F23E13904}"/>
    <hyperlink ref="D13" r:id="rId82" xr:uid="{9D47BE1F-E3DE-43C7-9563-51012DCC4206}"/>
    <hyperlink ref="D14" r:id="rId83" xr:uid="{985BA7A0-D4F5-45BD-B57C-BC7EEA78C3C2}"/>
    <hyperlink ref="D15" r:id="rId84" xr:uid="{D03D6BEA-09EB-4BE7-9653-133D136BC0D1}"/>
    <hyperlink ref="D16" r:id="rId85" xr:uid="{5D7470A9-3705-4D3F-9F6D-11D244D0430D}"/>
    <hyperlink ref="D17" r:id="rId86" xr:uid="{80B9E2EC-0640-4CB4-A8A4-162A2DDF7225}"/>
    <hyperlink ref="D18" r:id="rId87" xr:uid="{CDDB7698-024E-43A7-8924-707B3F3E75C9}"/>
    <hyperlink ref="D24" r:id="rId88" xr:uid="{1F527135-4BF9-4894-92F9-E37E8186CC24}"/>
    <hyperlink ref="D25" r:id="rId89" xr:uid="{0569D18D-4BCC-4772-AE8E-4A46CC25B3B1}"/>
    <hyperlink ref="D26" r:id="rId90" xr:uid="{77571414-75DF-4799-96F5-36A6CB460D99}"/>
  </hyperlinks>
  <pageMargins left="0.7" right="0.7" top="0.75" bottom="0.75" header="0.3" footer="0.3"/>
  <pageSetup orientation="portrait" r:id="rId91"/>
  <legacyDrawing r:id="rId92"/>
  <tableParts count="1">
    <tablePart r:id="rId9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B9A9-D814-49E0-8DD7-C8E0F410F568}">
  <dimension ref="A1:B11"/>
  <sheetViews>
    <sheetView workbookViewId="0">
      <selection activeCell="D5" sqref="D5"/>
    </sheetView>
  </sheetViews>
  <sheetFormatPr defaultRowHeight="14.4" x14ac:dyDescent="0.3"/>
  <cols>
    <col min="1" max="1" width="34.33203125" customWidth="1"/>
    <col min="2" max="2" width="26.33203125" customWidth="1"/>
  </cols>
  <sheetData>
    <row r="1" spans="1:2" ht="28.2" customHeight="1" x14ac:dyDescent="0.3">
      <c r="A1" s="6" t="s">
        <v>155</v>
      </c>
      <c r="B1" s="7" t="s">
        <v>156</v>
      </c>
    </row>
    <row r="2" spans="1:2" ht="28.2" customHeight="1" x14ac:dyDescent="0.3">
      <c r="A2" s="8" t="s">
        <v>72</v>
      </c>
      <c r="B2" s="1" t="s">
        <v>157</v>
      </c>
    </row>
    <row r="3" spans="1:2" ht="28.2" customHeight="1" x14ac:dyDescent="0.3">
      <c r="A3" s="8" t="s">
        <v>73</v>
      </c>
      <c r="B3" s="1" t="s">
        <v>160</v>
      </c>
    </row>
    <row r="4" spans="1:2" ht="28.2" customHeight="1" x14ac:dyDescent="0.3">
      <c r="A4" s="8" t="s">
        <v>76</v>
      </c>
      <c r="B4" s="1" t="s">
        <v>159</v>
      </c>
    </row>
    <row r="5" spans="1:2" ht="28.2" customHeight="1" x14ac:dyDescent="0.3">
      <c r="A5" s="8" t="s">
        <v>77</v>
      </c>
      <c r="B5" s="1" t="s">
        <v>158</v>
      </c>
    </row>
    <row r="6" spans="1:2" ht="28.2" customHeight="1" x14ac:dyDescent="0.3">
      <c r="A6" s="8" t="s">
        <v>78</v>
      </c>
      <c r="B6" s="1" t="s">
        <v>161</v>
      </c>
    </row>
    <row r="7" spans="1:2" ht="28.2" customHeight="1" x14ac:dyDescent="0.3">
      <c r="A7" s="8" t="s">
        <v>79</v>
      </c>
      <c r="B7" s="1" t="s">
        <v>164</v>
      </c>
    </row>
    <row r="8" spans="1:2" ht="28.2" customHeight="1" x14ac:dyDescent="0.3">
      <c r="A8" s="8" t="s">
        <v>80</v>
      </c>
      <c r="B8" s="1" t="s">
        <v>163</v>
      </c>
    </row>
    <row r="9" spans="1:2" ht="28.2" customHeight="1" x14ac:dyDescent="0.3">
      <c r="A9" s="8" t="s">
        <v>81</v>
      </c>
      <c r="B9" s="1" t="s">
        <v>162</v>
      </c>
    </row>
    <row r="10" spans="1:2" x14ac:dyDescent="0.3">
      <c r="A10" s="8" t="s">
        <v>196</v>
      </c>
      <c r="B10" s="1" t="s">
        <v>195</v>
      </c>
    </row>
    <row r="11" spans="1:2" x14ac:dyDescent="0.3">
      <c r="A11" s="8" t="s">
        <v>204</v>
      </c>
      <c r="B11" s="1" t="s">
        <v>205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3A7EAABB8A83449DE64AF369D53E6F" ma:contentTypeVersion="13" ma:contentTypeDescription="Create a new document." ma:contentTypeScope="" ma:versionID="32d8fc9b94a93b4c04df8d0a0c02dc74">
  <xsd:schema xmlns:xsd="http://www.w3.org/2001/XMLSchema" xmlns:xs="http://www.w3.org/2001/XMLSchema" xmlns:p="http://schemas.microsoft.com/office/2006/metadata/properties" xmlns:ns2="ff7d448d-234f-4dc1-bcc0-650011a34ac7" xmlns:ns3="6cac2904-0156-47a8-8768-8ba37d9e32ee" targetNamespace="http://schemas.microsoft.com/office/2006/metadata/properties" ma:root="true" ma:fieldsID="e60f9222b34fd2141000d679226f11c9" ns2:_="" ns3:_="">
    <xsd:import namespace="ff7d448d-234f-4dc1-bcc0-650011a34ac7"/>
    <xsd:import namespace="6cac2904-0156-47a8-8768-8ba37d9e32e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7d448d-234f-4dc1-bcc0-650011a34a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Description" ma:index="20" nillable="true" ma:displayName="Description" ma:format="Dropdown" ma:internalName="Description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ac2904-0156-47a8-8768-8ba37d9e32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scription xmlns="ff7d448d-234f-4dc1-bcc0-650011a34ac7" xsi:nil="true"/>
  </documentManagement>
</p:properties>
</file>

<file path=customXml/itemProps1.xml><?xml version="1.0" encoding="utf-8"?>
<ds:datastoreItem xmlns:ds="http://schemas.openxmlformats.org/officeDocument/2006/customXml" ds:itemID="{5B0C6119-3CC4-4BB2-B3A8-C5ABE0EA74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7d448d-234f-4dc1-bcc0-650011a34ac7"/>
    <ds:schemaRef ds:uri="6cac2904-0156-47a8-8768-8ba37d9e32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8F18E9-81CD-4879-AB8B-5B82B722D9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ECA32F1-EA3C-44E7-B877-5BCA62EDBD88}">
  <ds:schemaRefs>
    <ds:schemaRef ds:uri="http://schemas.microsoft.com/office/2006/metadata/properties"/>
    <ds:schemaRef ds:uri="6cac2904-0156-47a8-8768-8ba37d9e32ee"/>
    <ds:schemaRef ds:uri="http://schemas.microsoft.com/office/2006/documentManagement/types"/>
    <ds:schemaRef ds:uri="http://purl.org/dc/elements/1.1/"/>
    <ds:schemaRef ds:uri="http://www.w3.org/XML/1998/namespace"/>
    <ds:schemaRef ds:uri="http://schemas.openxmlformats.org/package/2006/metadata/core-properties"/>
    <ds:schemaRef ds:uri="ff7d448d-234f-4dc1-bcc0-650011a34ac7"/>
    <ds:schemaRef ds:uri="http://purl.org/dc/terms/"/>
    <ds:schemaRef ds:uri="http://schemas.microsoft.com/office/infopath/2007/PartnerControl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 Table</vt:lpstr>
      <vt:lpstr>Plating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Gagliardi</dc:creator>
  <cp:lastModifiedBy>Samuel Gagliardi</cp:lastModifiedBy>
  <dcterms:created xsi:type="dcterms:W3CDTF">2019-09-30T14:24:44Z</dcterms:created>
  <dcterms:modified xsi:type="dcterms:W3CDTF">2020-01-22T18:56:54Z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0x010100983A7EAABB8A83449DE64AF369D53E6F</vt:lpwstr>
  </property>
</Properties>
</file>