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hidePivotFieldList="1" autoCompressPictures="0"/>
  <bookViews>
    <workbookView xWindow="1600" yWindow="600" windowWidth="35680" windowHeight="22420" tabRatio="500"/>
  </bookViews>
  <sheets>
    <sheet name="Analysis" sheetId="8" r:id="rId1"/>
    <sheet name="ElementDistribution" sheetId="4" r:id="rId2"/>
    <sheet name="Comparisons" sheetId="5" r:id="rId3"/>
    <sheet name="SummaryValues" sheetId="6" r:id="rId4"/>
  </sheets>
  <definedNames>
    <definedName name="_xlnm._FilterDatabase" localSheetId="0" hidden="1">Analysis!$A$17:$C$271</definedName>
    <definedName name="allData" localSheetId="0">Analysis!$D$18:$F$271</definedName>
    <definedName name="allData">#REF!</definedName>
    <definedName name="AllDataValues">SummaryValues!$B$2:$E$255</definedName>
    <definedName name="CollectionNames" localSheetId="0">Analysis!$D$17:$F$17</definedName>
    <definedName name="CollectionNames">#REF!</definedName>
    <definedName name="Collections">SummaryValues!$B$1:$D$1</definedName>
    <definedName name="ColumnOne" localSheetId="0">INDEX(Analysis!allData,,Analysis!$E$2)</definedName>
    <definedName name="ColumnOne">INDEX(allData,,Analysis!$E$2)</definedName>
    <definedName name="Delimiter" localSheetId="0">Analysis!$D$5</definedName>
    <definedName name="Delimiter">#REF!</definedName>
    <definedName name="End" localSheetId="0">Analysis!$D$7</definedName>
    <definedName name="End">#REF!</definedName>
    <definedName name="Paths">SummaryValues!$A$2:$A$255</definedName>
    <definedName name="Start" localSheetId="0">Analysis!$D$6</definedName>
    <definedName name="Start">#REF!</definedName>
    <definedName name="UpperLeft" localSheetId="0">INDEX(Analysis!allData,,MATCH(Comparisons!$A$11,Analysis!CollectionNames))</definedName>
    <definedName name="UpperLeft">INDEX(allData,,MATCH(Comparisons!$A$11,CollectionNames))</definedName>
    <definedName name="UpperMid" localSheetId="0">INDEX(Analysis!allData,,MATCH(Comparisons!$J$11,Analysis!CollectionNames))</definedName>
    <definedName name="UpperMid">INDEX(allData,,MATCH(Comparisons!$J$11,CollectionNames))</definedName>
    <definedName name="UpperRight" localSheetId="0">INDEX(Analysis!allData,,MATCH(Comparisons!$R$11,Analysis!CollectionNames))</definedName>
    <definedName name="UpperRight">INDEX(allData,,MATCH(Comparisons!$R$11,CollectionNames))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8" l="1"/>
  <c r="E16" i="8"/>
  <c r="D16" i="8"/>
  <c r="F271" i="8"/>
  <c r="E271" i="8"/>
  <c r="D271" i="8"/>
  <c r="F270" i="8"/>
  <c r="E270" i="8"/>
  <c r="D270" i="8"/>
  <c r="F269" i="8"/>
  <c r="E269" i="8"/>
  <c r="D269" i="8"/>
  <c r="F268" i="8"/>
  <c r="E268" i="8"/>
  <c r="D268" i="8"/>
  <c r="F267" i="8"/>
  <c r="E267" i="8"/>
  <c r="D267" i="8"/>
  <c r="F266" i="8"/>
  <c r="E266" i="8"/>
  <c r="D266" i="8"/>
  <c r="F265" i="8"/>
  <c r="E265" i="8"/>
  <c r="D265" i="8"/>
  <c r="F264" i="8"/>
  <c r="E264" i="8"/>
  <c r="D264" i="8"/>
  <c r="F263" i="8"/>
  <c r="E263" i="8"/>
  <c r="D263" i="8"/>
  <c r="F262" i="8"/>
  <c r="E262" i="8"/>
  <c r="D262" i="8"/>
  <c r="F261" i="8"/>
  <c r="E261" i="8"/>
  <c r="D261" i="8"/>
  <c r="F260" i="8"/>
  <c r="E260" i="8"/>
  <c r="D260" i="8"/>
  <c r="F259" i="8"/>
  <c r="E259" i="8"/>
  <c r="D259" i="8"/>
  <c r="F258" i="8"/>
  <c r="E258" i="8"/>
  <c r="D258" i="8"/>
  <c r="F257" i="8"/>
  <c r="E257" i="8"/>
  <c r="D257" i="8"/>
  <c r="F256" i="8"/>
  <c r="E256" i="8"/>
  <c r="D256" i="8"/>
  <c r="F255" i="8"/>
  <c r="E255" i="8"/>
  <c r="D255" i="8"/>
  <c r="F254" i="8"/>
  <c r="E254" i="8"/>
  <c r="D254" i="8"/>
  <c r="F253" i="8"/>
  <c r="E253" i="8"/>
  <c r="D253" i="8"/>
  <c r="F252" i="8"/>
  <c r="E252" i="8"/>
  <c r="D252" i="8"/>
  <c r="F251" i="8"/>
  <c r="E251" i="8"/>
  <c r="D251" i="8"/>
  <c r="F250" i="8"/>
  <c r="E250" i="8"/>
  <c r="D250" i="8"/>
  <c r="F249" i="8"/>
  <c r="E249" i="8"/>
  <c r="D249" i="8"/>
  <c r="F248" i="8"/>
  <c r="E248" i="8"/>
  <c r="D248" i="8"/>
  <c r="F247" i="8"/>
  <c r="E247" i="8"/>
  <c r="D247" i="8"/>
  <c r="F246" i="8"/>
  <c r="E246" i="8"/>
  <c r="D246" i="8"/>
  <c r="F245" i="8"/>
  <c r="E245" i="8"/>
  <c r="D245" i="8"/>
  <c r="F244" i="8"/>
  <c r="E244" i="8"/>
  <c r="D244" i="8"/>
  <c r="F243" i="8"/>
  <c r="E243" i="8"/>
  <c r="D243" i="8"/>
  <c r="F242" i="8"/>
  <c r="E242" i="8"/>
  <c r="D242" i="8"/>
  <c r="F241" i="8"/>
  <c r="E241" i="8"/>
  <c r="D241" i="8"/>
  <c r="F240" i="8"/>
  <c r="E240" i="8"/>
  <c r="D240" i="8"/>
  <c r="F239" i="8"/>
  <c r="E239" i="8"/>
  <c r="D239" i="8"/>
  <c r="F238" i="8"/>
  <c r="E238" i="8"/>
  <c r="D238" i="8"/>
  <c r="F237" i="8"/>
  <c r="E237" i="8"/>
  <c r="D237" i="8"/>
  <c r="F236" i="8"/>
  <c r="E236" i="8"/>
  <c r="D236" i="8"/>
  <c r="F235" i="8"/>
  <c r="E235" i="8"/>
  <c r="D235" i="8"/>
  <c r="F234" i="8"/>
  <c r="E234" i="8"/>
  <c r="D234" i="8"/>
  <c r="F233" i="8"/>
  <c r="E233" i="8"/>
  <c r="D233" i="8"/>
  <c r="F232" i="8"/>
  <c r="E232" i="8"/>
  <c r="D232" i="8"/>
  <c r="F231" i="8"/>
  <c r="E231" i="8"/>
  <c r="D231" i="8"/>
  <c r="F230" i="8"/>
  <c r="E230" i="8"/>
  <c r="D230" i="8"/>
  <c r="F229" i="8"/>
  <c r="E229" i="8"/>
  <c r="D229" i="8"/>
  <c r="F228" i="8"/>
  <c r="E228" i="8"/>
  <c r="D228" i="8"/>
  <c r="F227" i="8"/>
  <c r="E227" i="8"/>
  <c r="D227" i="8"/>
  <c r="F226" i="8"/>
  <c r="E226" i="8"/>
  <c r="D226" i="8"/>
  <c r="F225" i="8"/>
  <c r="E225" i="8"/>
  <c r="D225" i="8"/>
  <c r="F224" i="8"/>
  <c r="E224" i="8"/>
  <c r="D224" i="8"/>
  <c r="F223" i="8"/>
  <c r="E223" i="8"/>
  <c r="D223" i="8"/>
  <c r="F222" i="8"/>
  <c r="E222" i="8"/>
  <c r="D222" i="8"/>
  <c r="F221" i="8"/>
  <c r="E221" i="8"/>
  <c r="D221" i="8"/>
  <c r="F220" i="8"/>
  <c r="E220" i="8"/>
  <c r="D220" i="8"/>
  <c r="F219" i="8"/>
  <c r="E219" i="8"/>
  <c r="D219" i="8"/>
  <c r="F218" i="8"/>
  <c r="E218" i="8"/>
  <c r="D218" i="8"/>
  <c r="F217" i="8"/>
  <c r="E217" i="8"/>
  <c r="D217" i="8"/>
  <c r="F216" i="8"/>
  <c r="E216" i="8"/>
  <c r="D216" i="8"/>
  <c r="F215" i="8"/>
  <c r="E215" i="8"/>
  <c r="D215" i="8"/>
  <c r="F214" i="8"/>
  <c r="E214" i="8"/>
  <c r="D214" i="8"/>
  <c r="F213" i="8"/>
  <c r="E213" i="8"/>
  <c r="D213" i="8"/>
  <c r="F212" i="8"/>
  <c r="E212" i="8"/>
  <c r="D212" i="8"/>
  <c r="F211" i="8"/>
  <c r="E211" i="8"/>
  <c r="D211" i="8"/>
  <c r="F210" i="8"/>
  <c r="E210" i="8"/>
  <c r="D210" i="8"/>
  <c r="F209" i="8"/>
  <c r="E209" i="8"/>
  <c r="D209" i="8"/>
  <c r="F208" i="8"/>
  <c r="E208" i="8"/>
  <c r="D208" i="8"/>
  <c r="F207" i="8"/>
  <c r="E207" i="8"/>
  <c r="D207" i="8"/>
  <c r="F206" i="8"/>
  <c r="E206" i="8"/>
  <c r="D206" i="8"/>
  <c r="F205" i="8"/>
  <c r="E205" i="8"/>
  <c r="D205" i="8"/>
  <c r="F204" i="8"/>
  <c r="E204" i="8"/>
  <c r="D204" i="8"/>
  <c r="F203" i="8"/>
  <c r="E203" i="8"/>
  <c r="D203" i="8"/>
  <c r="F202" i="8"/>
  <c r="E202" i="8"/>
  <c r="D202" i="8"/>
  <c r="F201" i="8"/>
  <c r="E201" i="8"/>
  <c r="D201" i="8"/>
  <c r="F200" i="8"/>
  <c r="E200" i="8"/>
  <c r="D200" i="8"/>
  <c r="F199" i="8"/>
  <c r="E199" i="8"/>
  <c r="D199" i="8"/>
  <c r="F198" i="8"/>
  <c r="E198" i="8"/>
  <c r="D198" i="8"/>
  <c r="F197" i="8"/>
  <c r="E197" i="8"/>
  <c r="D197" i="8"/>
  <c r="F196" i="8"/>
  <c r="E196" i="8"/>
  <c r="D196" i="8"/>
  <c r="F195" i="8"/>
  <c r="E195" i="8"/>
  <c r="D195" i="8"/>
  <c r="F194" i="8"/>
  <c r="E194" i="8"/>
  <c r="D194" i="8"/>
  <c r="F193" i="8"/>
  <c r="E193" i="8"/>
  <c r="D193" i="8"/>
  <c r="F192" i="8"/>
  <c r="E192" i="8"/>
  <c r="D192" i="8"/>
  <c r="F191" i="8"/>
  <c r="E191" i="8"/>
  <c r="D191" i="8"/>
  <c r="F190" i="8"/>
  <c r="E190" i="8"/>
  <c r="D190" i="8"/>
  <c r="F189" i="8"/>
  <c r="E189" i="8"/>
  <c r="D189" i="8"/>
  <c r="F188" i="8"/>
  <c r="E188" i="8"/>
  <c r="D188" i="8"/>
  <c r="F187" i="8"/>
  <c r="E187" i="8"/>
  <c r="D187" i="8"/>
  <c r="F186" i="8"/>
  <c r="E186" i="8"/>
  <c r="D186" i="8"/>
  <c r="F185" i="8"/>
  <c r="E185" i="8"/>
  <c r="D185" i="8"/>
  <c r="F184" i="8"/>
  <c r="E184" i="8"/>
  <c r="D184" i="8"/>
  <c r="F183" i="8"/>
  <c r="E183" i="8"/>
  <c r="D183" i="8"/>
  <c r="F182" i="8"/>
  <c r="E182" i="8"/>
  <c r="D182" i="8"/>
  <c r="F181" i="8"/>
  <c r="E181" i="8"/>
  <c r="D181" i="8"/>
  <c r="F180" i="8"/>
  <c r="E180" i="8"/>
  <c r="D180" i="8"/>
  <c r="F179" i="8"/>
  <c r="E179" i="8"/>
  <c r="D179" i="8"/>
  <c r="F178" i="8"/>
  <c r="E178" i="8"/>
  <c r="D178" i="8"/>
  <c r="F177" i="8"/>
  <c r="E177" i="8"/>
  <c r="D177" i="8"/>
  <c r="F176" i="8"/>
  <c r="E176" i="8"/>
  <c r="D176" i="8"/>
  <c r="F175" i="8"/>
  <c r="E175" i="8"/>
  <c r="D175" i="8"/>
  <c r="F174" i="8"/>
  <c r="E174" i="8"/>
  <c r="D174" i="8"/>
  <c r="F173" i="8"/>
  <c r="E173" i="8"/>
  <c r="D173" i="8"/>
  <c r="F172" i="8"/>
  <c r="E172" i="8"/>
  <c r="D172" i="8"/>
  <c r="F171" i="8"/>
  <c r="E171" i="8"/>
  <c r="D171" i="8"/>
  <c r="F170" i="8"/>
  <c r="E170" i="8"/>
  <c r="D170" i="8"/>
  <c r="F169" i="8"/>
  <c r="E169" i="8"/>
  <c r="D169" i="8"/>
  <c r="F168" i="8"/>
  <c r="E168" i="8"/>
  <c r="D168" i="8"/>
  <c r="F167" i="8"/>
  <c r="E167" i="8"/>
  <c r="D167" i="8"/>
  <c r="F166" i="8"/>
  <c r="E166" i="8"/>
  <c r="D166" i="8"/>
  <c r="F165" i="8"/>
  <c r="E165" i="8"/>
  <c r="D165" i="8"/>
  <c r="F164" i="8"/>
  <c r="E164" i="8"/>
  <c r="D164" i="8"/>
  <c r="F163" i="8"/>
  <c r="E163" i="8"/>
  <c r="D163" i="8"/>
  <c r="F162" i="8"/>
  <c r="E162" i="8"/>
  <c r="D162" i="8"/>
  <c r="F161" i="8"/>
  <c r="E161" i="8"/>
  <c r="D161" i="8"/>
  <c r="F160" i="8"/>
  <c r="E160" i="8"/>
  <c r="D160" i="8"/>
  <c r="F159" i="8"/>
  <c r="E159" i="8"/>
  <c r="D159" i="8"/>
  <c r="F158" i="8"/>
  <c r="E158" i="8"/>
  <c r="D158" i="8"/>
  <c r="F157" i="8"/>
  <c r="E157" i="8"/>
  <c r="D157" i="8"/>
  <c r="F156" i="8"/>
  <c r="E156" i="8"/>
  <c r="D156" i="8"/>
  <c r="F155" i="8"/>
  <c r="E155" i="8"/>
  <c r="D155" i="8"/>
  <c r="F154" i="8"/>
  <c r="E154" i="8"/>
  <c r="D154" i="8"/>
  <c r="F153" i="8"/>
  <c r="E153" i="8"/>
  <c r="D153" i="8"/>
  <c r="F152" i="8"/>
  <c r="E152" i="8"/>
  <c r="D152" i="8"/>
  <c r="F151" i="8"/>
  <c r="E151" i="8"/>
  <c r="D151" i="8"/>
  <c r="F150" i="8"/>
  <c r="E150" i="8"/>
  <c r="D150" i="8"/>
  <c r="F149" i="8"/>
  <c r="E149" i="8"/>
  <c r="D149" i="8"/>
  <c r="F148" i="8"/>
  <c r="E148" i="8"/>
  <c r="D148" i="8"/>
  <c r="F147" i="8"/>
  <c r="E147" i="8"/>
  <c r="D147" i="8"/>
  <c r="F146" i="8"/>
  <c r="E146" i="8"/>
  <c r="D146" i="8"/>
  <c r="F145" i="8"/>
  <c r="E145" i="8"/>
  <c r="D145" i="8"/>
  <c r="F144" i="8"/>
  <c r="E144" i="8"/>
  <c r="D144" i="8"/>
  <c r="F143" i="8"/>
  <c r="E143" i="8"/>
  <c r="D143" i="8"/>
  <c r="F142" i="8"/>
  <c r="E142" i="8"/>
  <c r="D142" i="8"/>
  <c r="F141" i="8"/>
  <c r="E141" i="8"/>
  <c r="D141" i="8"/>
  <c r="F140" i="8"/>
  <c r="E140" i="8"/>
  <c r="D140" i="8"/>
  <c r="F139" i="8"/>
  <c r="E139" i="8"/>
  <c r="D139" i="8"/>
  <c r="F138" i="8"/>
  <c r="E138" i="8"/>
  <c r="D138" i="8"/>
  <c r="F137" i="8"/>
  <c r="E137" i="8"/>
  <c r="D137" i="8"/>
  <c r="F136" i="8"/>
  <c r="E136" i="8"/>
  <c r="D136" i="8"/>
  <c r="F135" i="8"/>
  <c r="E135" i="8"/>
  <c r="D135" i="8"/>
  <c r="F134" i="8"/>
  <c r="E134" i="8"/>
  <c r="D134" i="8"/>
  <c r="F133" i="8"/>
  <c r="E133" i="8"/>
  <c r="D133" i="8"/>
  <c r="F132" i="8"/>
  <c r="E132" i="8"/>
  <c r="D132" i="8"/>
  <c r="F131" i="8"/>
  <c r="E131" i="8"/>
  <c r="D131" i="8"/>
  <c r="F130" i="8"/>
  <c r="E130" i="8"/>
  <c r="D130" i="8"/>
  <c r="F129" i="8"/>
  <c r="E129" i="8"/>
  <c r="D129" i="8"/>
  <c r="F128" i="8"/>
  <c r="E128" i="8"/>
  <c r="D128" i="8"/>
  <c r="F127" i="8"/>
  <c r="E127" i="8"/>
  <c r="D127" i="8"/>
  <c r="F126" i="8"/>
  <c r="E126" i="8"/>
  <c r="D126" i="8"/>
  <c r="F125" i="8"/>
  <c r="E125" i="8"/>
  <c r="D125" i="8"/>
  <c r="F124" i="8"/>
  <c r="E124" i="8"/>
  <c r="D124" i="8"/>
  <c r="F123" i="8"/>
  <c r="E123" i="8"/>
  <c r="D123" i="8"/>
  <c r="F122" i="8"/>
  <c r="E122" i="8"/>
  <c r="D122" i="8"/>
  <c r="F121" i="8"/>
  <c r="E121" i="8"/>
  <c r="D121" i="8"/>
  <c r="F120" i="8"/>
  <c r="E120" i="8"/>
  <c r="D120" i="8"/>
  <c r="F119" i="8"/>
  <c r="E119" i="8"/>
  <c r="D119" i="8"/>
  <c r="F118" i="8"/>
  <c r="E118" i="8"/>
  <c r="D118" i="8"/>
  <c r="F117" i="8"/>
  <c r="E117" i="8"/>
  <c r="D117" i="8"/>
  <c r="F116" i="8"/>
  <c r="E116" i="8"/>
  <c r="D116" i="8"/>
  <c r="F115" i="8"/>
  <c r="E115" i="8"/>
  <c r="D115" i="8"/>
  <c r="F114" i="8"/>
  <c r="E114" i="8"/>
  <c r="D114" i="8"/>
  <c r="F113" i="8"/>
  <c r="E113" i="8"/>
  <c r="D113" i="8"/>
  <c r="F112" i="8"/>
  <c r="E112" i="8"/>
  <c r="D112" i="8"/>
  <c r="F111" i="8"/>
  <c r="E111" i="8"/>
  <c r="D111" i="8"/>
  <c r="F110" i="8"/>
  <c r="E110" i="8"/>
  <c r="D110" i="8"/>
  <c r="F109" i="8"/>
  <c r="E109" i="8"/>
  <c r="D109" i="8"/>
  <c r="F108" i="8"/>
  <c r="E108" i="8"/>
  <c r="D108" i="8"/>
  <c r="F107" i="8"/>
  <c r="E107" i="8"/>
  <c r="D107" i="8"/>
  <c r="F106" i="8"/>
  <c r="E106" i="8"/>
  <c r="D106" i="8"/>
  <c r="F105" i="8"/>
  <c r="E105" i="8"/>
  <c r="D105" i="8"/>
  <c r="F104" i="8"/>
  <c r="E104" i="8"/>
  <c r="D104" i="8"/>
  <c r="F103" i="8"/>
  <c r="E103" i="8"/>
  <c r="D103" i="8"/>
  <c r="F102" i="8"/>
  <c r="E102" i="8"/>
  <c r="D102" i="8"/>
  <c r="F101" i="8"/>
  <c r="E101" i="8"/>
  <c r="D101" i="8"/>
  <c r="F100" i="8"/>
  <c r="E100" i="8"/>
  <c r="D100" i="8"/>
  <c r="F99" i="8"/>
  <c r="E99" i="8"/>
  <c r="D99" i="8"/>
  <c r="F98" i="8"/>
  <c r="E98" i="8"/>
  <c r="D98" i="8"/>
  <c r="F97" i="8"/>
  <c r="E97" i="8"/>
  <c r="D97" i="8"/>
  <c r="F96" i="8"/>
  <c r="E96" i="8"/>
  <c r="D96" i="8"/>
  <c r="F95" i="8"/>
  <c r="E95" i="8"/>
  <c r="D95" i="8"/>
  <c r="F94" i="8"/>
  <c r="E94" i="8"/>
  <c r="D94" i="8"/>
  <c r="F93" i="8"/>
  <c r="E93" i="8"/>
  <c r="D93" i="8"/>
  <c r="F92" i="8"/>
  <c r="E92" i="8"/>
  <c r="D92" i="8"/>
  <c r="F91" i="8"/>
  <c r="E91" i="8"/>
  <c r="D91" i="8"/>
  <c r="F90" i="8"/>
  <c r="E90" i="8"/>
  <c r="D90" i="8"/>
  <c r="F89" i="8"/>
  <c r="E89" i="8"/>
  <c r="D89" i="8"/>
  <c r="F88" i="8"/>
  <c r="E88" i="8"/>
  <c r="D88" i="8"/>
  <c r="F87" i="8"/>
  <c r="E87" i="8"/>
  <c r="D87" i="8"/>
  <c r="F86" i="8"/>
  <c r="E86" i="8"/>
  <c r="D86" i="8"/>
  <c r="F85" i="8"/>
  <c r="E85" i="8"/>
  <c r="D85" i="8"/>
  <c r="F84" i="8"/>
  <c r="E84" i="8"/>
  <c r="D84" i="8"/>
  <c r="F83" i="8"/>
  <c r="E83" i="8"/>
  <c r="D83" i="8"/>
  <c r="F82" i="8"/>
  <c r="E82" i="8"/>
  <c r="D82" i="8"/>
  <c r="F81" i="8"/>
  <c r="E81" i="8"/>
  <c r="D81" i="8"/>
  <c r="F80" i="8"/>
  <c r="E80" i="8"/>
  <c r="D80" i="8"/>
  <c r="F79" i="8"/>
  <c r="E79" i="8"/>
  <c r="D79" i="8"/>
  <c r="F78" i="8"/>
  <c r="E78" i="8"/>
  <c r="D78" i="8"/>
  <c r="F77" i="8"/>
  <c r="E77" i="8"/>
  <c r="D77" i="8"/>
  <c r="F76" i="8"/>
  <c r="E76" i="8"/>
  <c r="D76" i="8"/>
  <c r="F75" i="8"/>
  <c r="E75" i="8"/>
  <c r="D75" i="8"/>
  <c r="F74" i="8"/>
  <c r="E74" i="8"/>
  <c r="D74" i="8"/>
  <c r="F73" i="8"/>
  <c r="E73" i="8"/>
  <c r="D73" i="8"/>
  <c r="F72" i="8"/>
  <c r="E72" i="8"/>
  <c r="D72" i="8"/>
  <c r="F71" i="8"/>
  <c r="E71" i="8"/>
  <c r="D71" i="8"/>
  <c r="F70" i="8"/>
  <c r="E70" i="8"/>
  <c r="D70" i="8"/>
  <c r="F69" i="8"/>
  <c r="E69" i="8"/>
  <c r="D69" i="8"/>
  <c r="F68" i="8"/>
  <c r="E68" i="8"/>
  <c r="D68" i="8"/>
  <c r="F67" i="8"/>
  <c r="E67" i="8"/>
  <c r="D67" i="8"/>
  <c r="F66" i="8"/>
  <c r="E66" i="8"/>
  <c r="D66" i="8"/>
  <c r="F65" i="8"/>
  <c r="E65" i="8"/>
  <c r="D65" i="8"/>
  <c r="F64" i="8"/>
  <c r="E64" i="8"/>
  <c r="D64" i="8"/>
  <c r="F63" i="8"/>
  <c r="E63" i="8"/>
  <c r="D63" i="8"/>
  <c r="F62" i="8"/>
  <c r="E62" i="8"/>
  <c r="D62" i="8"/>
  <c r="F61" i="8"/>
  <c r="E61" i="8"/>
  <c r="D61" i="8"/>
  <c r="F60" i="8"/>
  <c r="E60" i="8"/>
  <c r="D60" i="8"/>
  <c r="F59" i="8"/>
  <c r="E59" i="8"/>
  <c r="D59" i="8"/>
  <c r="F58" i="8"/>
  <c r="E58" i="8"/>
  <c r="D58" i="8"/>
  <c r="F57" i="8"/>
  <c r="E57" i="8"/>
  <c r="D57" i="8"/>
  <c r="F56" i="8"/>
  <c r="E56" i="8"/>
  <c r="D56" i="8"/>
  <c r="F55" i="8"/>
  <c r="E55" i="8"/>
  <c r="D55" i="8"/>
  <c r="F54" i="8"/>
  <c r="E54" i="8"/>
  <c r="D54" i="8"/>
  <c r="F53" i="8"/>
  <c r="E53" i="8"/>
  <c r="D53" i="8"/>
  <c r="F52" i="8"/>
  <c r="E52" i="8"/>
  <c r="D52" i="8"/>
  <c r="F51" i="8"/>
  <c r="E51" i="8"/>
  <c r="D51" i="8"/>
  <c r="F50" i="8"/>
  <c r="E50" i="8"/>
  <c r="D50" i="8"/>
  <c r="F49" i="8"/>
  <c r="E49" i="8"/>
  <c r="D49" i="8"/>
  <c r="F48" i="8"/>
  <c r="E48" i="8"/>
  <c r="D48" i="8"/>
  <c r="F47" i="8"/>
  <c r="E47" i="8"/>
  <c r="D47" i="8"/>
  <c r="F46" i="8"/>
  <c r="E46" i="8"/>
  <c r="D46" i="8"/>
  <c r="F45" i="8"/>
  <c r="E45" i="8"/>
  <c r="D45" i="8"/>
  <c r="F44" i="8"/>
  <c r="E44" i="8"/>
  <c r="D44" i="8"/>
  <c r="F43" i="8"/>
  <c r="E43" i="8"/>
  <c r="D43" i="8"/>
  <c r="F42" i="8"/>
  <c r="E42" i="8"/>
  <c r="D42" i="8"/>
  <c r="F41" i="8"/>
  <c r="E41" i="8"/>
  <c r="D41" i="8"/>
  <c r="F40" i="8"/>
  <c r="E40" i="8"/>
  <c r="D40" i="8"/>
  <c r="F39" i="8"/>
  <c r="E39" i="8"/>
  <c r="D39" i="8"/>
  <c r="F38" i="8"/>
  <c r="E38" i="8"/>
  <c r="D38" i="8"/>
  <c r="F37" i="8"/>
  <c r="E37" i="8"/>
  <c r="D37" i="8"/>
  <c r="F36" i="8"/>
  <c r="E36" i="8"/>
  <c r="D36" i="8"/>
  <c r="F35" i="8"/>
  <c r="E35" i="8"/>
  <c r="D35" i="8"/>
  <c r="F34" i="8"/>
  <c r="E34" i="8"/>
  <c r="D34" i="8"/>
  <c r="F33" i="8"/>
  <c r="E33" i="8"/>
  <c r="D33" i="8"/>
  <c r="F32" i="8"/>
  <c r="E32" i="8"/>
  <c r="D32" i="8"/>
  <c r="F31" i="8"/>
  <c r="E31" i="8"/>
  <c r="D31" i="8"/>
  <c r="F30" i="8"/>
  <c r="E30" i="8"/>
  <c r="D30" i="8"/>
  <c r="F29" i="8"/>
  <c r="E29" i="8"/>
  <c r="D29" i="8"/>
  <c r="F28" i="8"/>
  <c r="E28" i="8"/>
  <c r="D28" i="8"/>
  <c r="F27" i="8"/>
  <c r="E27" i="8"/>
  <c r="D27" i="8"/>
  <c r="F26" i="8"/>
  <c r="E26" i="8"/>
  <c r="D26" i="8"/>
  <c r="F25" i="8"/>
  <c r="E25" i="8"/>
  <c r="D25" i="8"/>
  <c r="F24" i="8"/>
  <c r="E24" i="8"/>
  <c r="D24" i="8"/>
  <c r="F23" i="8"/>
  <c r="E23" i="8"/>
  <c r="D23" i="8"/>
  <c r="F22" i="8"/>
  <c r="E22" i="8"/>
  <c r="D22" i="8"/>
  <c r="F21" i="8"/>
  <c r="E21" i="8"/>
  <c r="D21" i="8"/>
  <c r="F20" i="8"/>
  <c r="E20" i="8"/>
  <c r="D20" i="8"/>
  <c r="F19" i="8"/>
  <c r="E19" i="8"/>
  <c r="D19" i="8"/>
  <c r="F18" i="8"/>
  <c r="E18" i="8"/>
  <c r="D18" i="8"/>
  <c r="C271" i="8"/>
  <c r="B271" i="8"/>
  <c r="C270" i="8"/>
  <c r="B270" i="8"/>
  <c r="C269" i="8"/>
  <c r="B269" i="8"/>
  <c r="C268" i="8"/>
  <c r="B268" i="8"/>
  <c r="C267" i="8"/>
  <c r="B267" i="8"/>
  <c r="C266" i="8"/>
  <c r="B266" i="8"/>
  <c r="C265" i="8"/>
  <c r="B265" i="8"/>
  <c r="C264" i="8"/>
  <c r="B264" i="8"/>
  <c r="C263" i="8"/>
  <c r="B263" i="8"/>
  <c r="C262" i="8"/>
  <c r="B262" i="8"/>
  <c r="C261" i="8"/>
  <c r="B261" i="8"/>
  <c r="C260" i="8"/>
  <c r="B260" i="8"/>
  <c r="C259" i="8"/>
  <c r="B259" i="8"/>
  <c r="C258" i="8"/>
  <c r="B258" i="8"/>
  <c r="C257" i="8"/>
  <c r="B257" i="8"/>
  <c r="C256" i="8"/>
  <c r="B256" i="8"/>
  <c r="C255" i="8"/>
  <c r="B255" i="8"/>
  <c r="C254" i="8"/>
  <c r="B254" i="8"/>
  <c r="C253" i="8"/>
  <c r="B253" i="8"/>
  <c r="C252" i="8"/>
  <c r="B252" i="8"/>
  <c r="C251" i="8"/>
  <c r="B251" i="8"/>
  <c r="C250" i="8"/>
  <c r="B250" i="8"/>
  <c r="C249" i="8"/>
  <c r="B249" i="8"/>
  <c r="C248" i="8"/>
  <c r="B248" i="8"/>
  <c r="C247" i="8"/>
  <c r="B247" i="8"/>
  <c r="C246" i="8"/>
  <c r="B246" i="8"/>
  <c r="C245" i="8"/>
  <c r="B245" i="8"/>
  <c r="C244" i="8"/>
  <c r="B244" i="8"/>
  <c r="C243" i="8"/>
  <c r="B243" i="8"/>
  <c r="C242" i="8"/>
  <c r="B242" i="8"/>
  <c r="C241" i="8"/>
  <c r="B241" i="8"/>
  <c r="C240" i="8"/>
  <c r="B240" i="8"/>
  <c r="C239" i="8"/>
  <c r="B239" i="8"/>
  <c r="C238" i="8"/>
  <c r="B238" i="8"/>
  <c r="C237" i="8"/>
  <c r="B237" i="8"/>
  <c r="C236" i="8"/>
  <c r="B236" i="8"/>
  <c r="C235" i="8"/>
  <c r="B235" i="8"/>
  <c r="C234" i="8"/>
  <c r="B234" i="8"/>
  <c r="C233" i="8"/>
  <c r="B233" i="8"/>
  <c r="C232" i="8"/>
  <c r="B232" i="8"/>
  <c r="C231" i="8"/>
  <c r="B231" i="8"/>
  <c r="C230" i="8"/>
  <c r="B230" i="8"/>
  <c r="C229" i="8"/>
  <c r="B229" i="8"/>
  <c r="C228" i="8"/>
  <c r="B228" i="8"/>
  <c r="C227" i="8"/>
  <c r="B227" i="8"/>
  <c r="C226" i="8"/>
  <c r="B226" i="8"/>
  <c r="C225" i="8"/>
  <c r="B225" i="8"/>
  <c r="C224" i="8"/>
  <c r="B224" i="8"/>
  <c r="C223" i="8"/>
  <c r="B223" i="8"/>
  <c r="C222" i="8"/>
  <c r="B222" i="8"/>
  <c r="C221" i="8"/>
  <c r="B221" i="8"/>
  <c r="C220" i="8"/>
  <c r="B220" i="8"/>
  <c r="C219" i="8"/>
  <c r="B219" i="8"/>
  <c r="C218" i="8"/>
  <c r="B218" i="8"/>
  <c r="C217" i="8"/>
  <c r="B217" i="8"/>
  <c r="C216" i="8"/>
  <c r="B216" i="8"/>
  <c r="C215" i="8"/>
  <c r="B215" i="8"/>
  <c r="C214" i="8"/>
  <c r="B214" i="8"/>
  <c r="C213" i="8"/>
  <c r="B213" i="8"/>
  <c r="C212" i="8"/>
  <c r="B212" i="8"/>
  <c r="C211" i="8"/>
  <c r="B211" i="8"/>
  <c r="C210" i="8"/>
  <c r="B210" i="8"/>
  <c r="C209" i="8"/>
  <c r="B209" i="8"/>
  <c r="C208" i="8"/>
  <c r="B208" i="8"/>
  <c r="C207" i="8"/>
  <c r="B207" i="8"/>
  <c r="C206" i="8"/>
  <c r="B206" i="8"/>
  <c r="C205" i="8"/>
  <c r="B205" i="8"/>
  <c r="C204" i="8"/>
  <c r="B204" i="8"/>
  <c r="C203" i="8"/>
  <c r="B203" i="8"/>
  <c r="C202" i="8"/>
  <c r="B202" i="8"/>
  <c r="C201" i="8"/>
  <c r="B201" i="8"/>
  <c r="C200" i="8"/>
  <c r="B200" i="8"/>
  <c r="C199" i="8"/>
  <c r="B199" i="8"/>
  <c r="C198" i="8"/>
  <c r="B198" i="8"/>
  <c r="C197" i="8"/>
  <c r="B197" i="8"/>
  <c r="C196" i="8"/>
  <c r="B196" i="8"/>
  <c r="C195" i="8"/>
  <c r="B195" i="8"/>
  <c r="C194" i="8"/>
  <c r="B194" i="8"/>
  <c r="C193" i="8"/>
  <c r="B193" i="8"/>
  <c r="C192" i="8"/>
  <c r="B192" i="8"/>
  <c r="C191" i="8"/>
  <c r="B191" i="8"/>
  <c r="C190" i="8"/>
  <c r="B190" i="8"/>
  <c r="C189" i="8"/>
  <c r="B189" i="8"/>
  <c r="C188" i="8"/>
  <c r="B188" i="8"/>
  <c r="C187" i="8"/>
  <c r="B187" i="8"/>
  <c r="C186" i="8"/>
  <c r="B186" i="8"/>
  <c r="C185" i="8"/>
  <c r="B185" i="8"/>
  <c r="C184" i="8"/>
  <c r="B184" i="8"/>
  <c r="C183" i="8"/>
  <c r="B183" i="8"/>
  <c r="C182" i="8"/>
  <c r="B182" i="8"/>
  <c r="C181" i="8"/>
  <c r="B181" i="8"/>
  <c r="C180" i="8"/>
  <c r="B180" i="8"/>
  <c r="C179" i="8"/>
  <c r="B179" i="8"/>
  <c r="C178" i="8"/>
  <c r="B178" i="8"/>
  <c r="C177" i="8"/>
  <c r="B177" i="8"/>
  <c r="C176" i="8"/>
  <c r="B176" i="8"/>
  <c r="C175" i="8"/>
  <c r="B175" i="8"/>
  <c r="C174" i="8"/>
  <c r="B174" i="8"/>
  <c r="C173" i="8"/>
  <c r="B173" i="8"/>
  <c r="C172" i="8"/>
  <c r="B172" i="8"/>
  <c r="C171" i="8"/>
  <c r="B171" i="8"/>
  <c r="C170" i="8"/>
  <c r="B170" i="8"/>
  <c r="C169" i="8"/>
  <c r="B169" i="8"/>
  <c r="C168" i="8"/>
  <c r="B168" i="8"/>
  <c r="C167" i="8"/>
  <c r="B167" i="8"/>
  <c r="C166" i="8"/>
  <c r="B166" i="8"/>
  <c r="C165" i="8"/>
  <c r="B165" i="8"/>
  <c r="C164" i="8"/>
  <c r="B164" i="8"/>
  <c r="C163" i="8"/>
  <c r="B163" i="8"/>
  <c r="C162" i="8"/>
  <c r="B162" i="8"/>
  <c r="C161" i="8"/>
  <c r="B161" i="8"/>
  <c r="C160" i="8"/>
  <c r="B160" i="8"/>
  <c r="C159" i="8"/>
  <c r="B159" i="8"/>
  <c r="C158" i="8"/>
  <c r="B158" i="8"/>
  <c r="C157" i="8"/>
  <c r="B157" i="8"/>
  <c r="C156" i="8"/>
  <c r="B156" i="8"/>
  <c r="C155" i="8"/>
  <c r="B155" i="8"/>
  <c r="C154" i="8"/>
  <c r="B154" i="8"/>
  <c r="C153" i="8"/>
  <c r="B153" i="8"/>
  <c r="C152" i="8"/>
  <c r="B152" i="8"/>
  <c r="C151" i="8"/>
  <c r="B151" i="8"/>
  <c r="C150" i="8"/>
  <c r="B150" i="8"/>
  <c r="C149" i="8"/>
  <c r="B149" i="8"/>
  <c r="C148" i="8"/>
  <c r="B148" i="8"/>
  <c r="C147" i="8"/>
  <c r="B147" i="8"/>
  <c r="C146" i="8"/>
  <c r="B146" i="8"/>
  <c r="C145" i="8"/>
  <c r="B145" i="8"/>
  <c r="C144" i="8"/>
  <c r="B144" i="8"/>
  <c r="C143" i="8"/>
  <c r="B143" i="8"/>
  <c r="C142" i="8"/>
  <c r="B142" i="8"/>
  <c r="C141" i="8"/>
  <c r="B141" i="8"/>
  <c r="C140" i="8"/>
  <c r="B140" i="8"/>
  <c r="C139" i="8"/>
  <c r="B139" i="8"/>
  <c r="C138" i="8"/>
  <c r="B138" i="8"/>
  <c r="C137" i="8"/>
  <c r="B137" i="8"/>
  <c r="C136" i="8"/>
  <c r="B136" i="8"/>
  <c r="C135" i="8"/>
  <c r="B135" i="8"/>
  <c r="C134" i="8"/>
  <c r="B134" i="8"/>
  <c r="C133" i="8"/>
  <c r="B133" i="8"/>
  <c r="C132" i="8"/>
  <c r="B132" i="8"/>
  <c r="C131" i="8"/>
  <c r="B131" i="8"/>
  <c r="C130" i="8"/>
  <c r="B130" i="8"/>
  <c r="C129" i="8"/>
  <c r="B129" i="8"/>
  <c r="C128" i="8"/>
  <c r="B128" i="8"/>
  <c r="C127" i="8"/>
  <c r="B127" i="8"/>
  <c r="C126" i="8"/>
  <c r="B126" i="8"/>
  <c r="C125" i="8"/>
  <c r="B125" i="8"/>
  <c r="C124" i="8"/>
  <c r="B124" i="8"/>
  <c r="C123" i="8"/>
  <c r="B123" i="8"/>
  <c r="C122" i="8"/>
  <c r="B122" i="8"/>
  <c r="C121" i="8"/>
  <c r="B121" i="8"/>
  <c r="C120" i="8"/>
  <c r="B120" i="8"/>
  <c r="C119" i="8"/>
  <c r="B119" i="8"/>
  <c r="C118" i="8"/>
  <c r="B118" i="8"/>
  <c r="C117" i="8"/>
  <c r="B117" i="8"/>
  <c r="C116" i="8"/>
  <c r="B116" i="8"/>
  <c r="C115" i="8"/>
  <c r="B115" i="8"/>
  <c r="C114" i="8"/>
  <c r="B114" i="8"/>
  <c r="C113" i="8"/>
  <c r="B113" i="8"/>
  <c r="C112" i="8"/>
  <c r="B112" i="8"/>
  <c r="C111" i="8"/>
  <c r="B111" i="8"/>
  <c r="C110" i="8"/>
  <c r="B110" i="8"/>
  <c r="C109" i="8"/>
  <c r="B109" i="8"/>
  <c r="C108" i="8"/>
  <c r="B108" i="8"/>
  <c r="C107" i="8"/>
  <c r="B107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97" i="8"/>
  <c r="B97" i="8"/>
  <c r="C96" i="8"/>
  <c r="B96" i="8"/>
  <c r="C95" i="8"/>
  <c r="B95" i="8"/>
  <c r="C94" i="8"/>
  <c r="B94" i="8"/>
  <c r="C93" i="8"/>
  <c r="B93" i="8"/>
  <c r="C92" i="8"/>
  <c r="B92" i="8"/>
  <c r="C91" i="8"/>
  <c r="B91" i="8"/>
  <c r="C90" i="8"/>
  <c r="B90" i="8"/>
  <c r="C89" i="8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F12" i="8"/>
  <c r="E2" i="8"/>
  <c r="E3" i="8"/>
  <c r="D3" i="8"/>
</calcChain>
</file>

<file path=xl/sharedStrings.xml><?xml version="1.0" encoding="utf-8"?>
<sst xmlns="http://schemas.openxmlformats.org/spreadsheetml/2006/main" count="530" uniqueCount="269">
  <si>
    <t>NGEE</t>
  </si>
  <si>
    <t>/metadata/Source</t>
  </si>
  <si>
    <t>/metadata/idinfo/citation/citeinfo/onlink</t>
  </si>
  <si>
    <t>/metadata/idinfo/citation/citeinfo/origin</t>
  </si>
  <si>
    <t>/metadata/idinfo/citation/citeinfo/pubdate</t>
  </si>
  <si>
    <t>/metadata/idinfo/citation/citeinfo/title</t>
  </si>
  <si>
    <t>/metadata/idinfo/citation/citeinfo/geoform</t>
  </si>
  <si>
    <t>/metadata/idinfo/citation/citeinfo/pubinfo/pubplace</t>
  </si>
  <si>
    <t>/metadata/idinfo/citation/citeinfo/pubinfo/publish</t>
  </si>
  <si>
    <t>/metadata/idinfo/descript/abstract</t>
  </si>
  <si>
    <t>/metadata/idinfo/descript/purpose</t>
  </si>
  <si>
    <t>/metadata/idinfo/timeperd/timeinfo/rngdates/begdate</t>
  </si>
  <si>
    <t>/metadata/idinfo/timeperd/timeinfo/rngdates/enddate</t>
  </si>
  <si>
    <t>/metadata/idinfo/status/progress</t>
  </si>
  <si>
    <t>/metadata/idinfo/status/update</t>
  </si>
  <si>
    <t>/metadata/idinfo/spdom/descgeog</t>
  </si>
  <si>
    <t>/metadata/idinfo/spdom/bounding/westbc</t>
  </si>
  <si>
    <t>/metadata/idinfo/spdom/bounding/eastbc</t>
  </si>
  <si>
    <t>/metadata/idinfo/spdom/bounding/northbc</t>
  </si>
  <si>
    <t>/metadata/idinfo/spdom/bounding/southbc</t>
  </si>
  <si>
    <t>/metadata/idinfo/keywords/place/placekey</t>
  </si>
  <si>
    <t>/metadata/idinfo/keywords/stratum/stratkey</t>
  </si>
  <si>
    <t>/metadata/idinfo/keywords/theme/themekt</t>
  </si>
  <si>
    <t>/metadata/idinfo/keywords/theme/themekey</t>
  </si>
  <si>
    <t>/metadata/idinfo/accconst</t>
  </si>
  <si>
    <t>/metadata/idinfo/datacred</t>
  </si>
  <si>
    <t>/metadata/idinfo/ptcontac/cntinfo/cntperp/cntper</t>
  </si>
  <si>
    <t>/metadata/idinfo/ptcontac/cntinfo/cntperp/cntorg</t>
  </si>
  <si>
    <t>/metadata/idinfo/ptcontac/cntinfo/cntaddr/addrtype</t>
  </si>
  <si>
    <t>/metadata/idinfo/ptcontac/cntinfo/cntaddr/address</t>
  </si>
  <si>
    <t>/metadata/idinfo/ptcontac/cntinfo/cntaddr/city</t>
  </si>
  <si>
    <t>/metadata/idinfo/ptcontac/cntinfo/cntaddr/state</t>
  </si>
  <si>
    <t>/metadata/idinfo/ptcontac/cntinfo/cntaddr/postal</t>
  </si>
  <si>
    <t>/metadata/idinfo/ptcontac/cntinfo/cntvoice</t>
  </si>
  <si>
    <t>/metadata/idinfo/ptcontac/cntinfo/cntemail</t>
  </si>
  <si>
    <t>/metadata/idinfo/tool/toolcont/cntinfo/cntaddr/addrtype</t>
  </si>
  <si>
    <t>/metadata/dataqual/attracc/qattracc/attraccv</t>
  </si>
  <si>
    <t>/metadata/dataqual/logic</t>
  </si>
  <si>
    <t>/metadata/dataqual/complete</t>
  </si>
  <si>
    <t>/metadata/dataqual/lineage/method/methtype</t>
  </si>
  <si>
    <t>/metadata/dataqual/lineage/method/methdesc</t>
  </si>
  <si>
    <t>/metadata/dataqual/lineage/procstep/procdesc</t>
  </si>
  <si>
    <t>/metadata/dataqual/lineage/procstep/procdate</t>
  </si>
  <si>
    <t>/metadata/distinfo/distrib/cntinfo/cntperp/cntper</t>
  </si>
  <si>
    <t>/metadata/distinfo/distrib/cntinfo/cntperp/cntorg</t>
  </si>
  <si>
    <t>/metadata/distinfo/distrib/cntinfo/cntaddr/addrtype</t>
  </si>
  <si>
    <t>/metadata/distinfo/distrib/cntinfo/cntaddr/address</t>
  </si>
  <si>
    <t>/metadata/distinfo/distrib/cntinfo/cntaddr/city</t>
  </si>
  <si>
    <t>/metadata/distinfo/distrib/cntinfo/cntaddr/state</t>
  </si>
  <si>
    <t>/metadata/distinfo/distrib/cntinfo/cntaddr/postal</t>
  </si>
  <si>
    <t>/metadata/distinfo/distrib/cntinfo/cntaddr/country</t>
  </si>
  <si>
    <t>/metadata/distinfo/distrib/cntinfo/cntemail</t>
  </si>
  <si>
    <t>/metadata/metainfo/metd</t>
  </si>
  <si>
    <t>/metadata/metainfo/metc/cntinfo/cntperp/cntper</t>
  </si>
  <si>
    <t>/metadata/metainfo/metc/cntinfo/cntperp/cntorg</t>
  </si>
  <si>
    <t>/metadata/metainfo/metc/cntinfo/cntpos</t>
  </si>
  <si>
    <t>/metadata/metainfo/metc/cntinfo/cntaddr/addrtype</t>
  </si>
  <si>
    <t>/metadata/metainfo/metc/cntinfo/cntaddr/address</t>
  </si>
  <si>
    <t>/metadata/metainfo/metc/cntinfo/cntaddr/city</t>
  </si>
  <si>
    <t>/metadata/metainfo/metc/cntinfo/cntaddr/state</t>
  </si>
  <si>
    <t>/metadata/metainfo/metc/cntinfo/cntaddr/postal</t>
  </si>
  <si>
    <t>/metadata/metainfo/metc/cntinfo/cntaddr/country</t>
  </si>
  <si>
    <t>/metadata/metainfo/metc/cntinfo/cntvoice</t>
  </si>
  <si>
    <t>/metadata/metainfo/metc/cntinfo/cntemail</t>
  </si>
  <si>
    <t>/metadata/metainfo/metstdn</t>
  </si>
  <si>
    <t>/metadata/metainfo/metstdv</t>
  </si>
  <si>
    <t>/metadata/ome/datause</t>
  </si>
  <si>
    <t>/metadata/ome/ome_status</t>
  </si>
  <si>
    <t>/metadata/ome/taskname</t>
  </si>
  <si>
    <t>/metadata/idinfo/ptcontac/cntinfo/cntaddr/country</t>
  </si>
  <si>
    <t>/metadata/ome/modeltitle</t>
  </si>
  <si>
    <t>/metadata/ome/modelcode</t>
  </si>
  <si>
    <t>/metadata/ome/modeldatafiles</t>
  </si>
  <si>
    <t>/metadata/ome/modelparams</t>
  </si>
  <si>
    <t>/metadata/ome/modelinit</t>
  </si>
  <si>
    <t>/metadata/ome/modeloutput</t>
  </si>
  <si>
    <t>/metadata/ome/modelconfig</t>
  </si>
  <si>
    <t>/metadata/ome/modelpostprocess</t>
  </si>
  <si>
    <t>/metadata/ome/modelpubs</t>
  </si>
  <si>
    <t>/metadata/idinfo/useconst</t>
  </si>
  <si>
    <t>/metadata/dataqual/lineage/method/methcite/citeinfo/origin</t>
  </si>
  <si>
    <t>/metadata/dataqual/lineage/method/methcite/citeinfo/title</t>
  </si>
  <si>
    <t>/metadata/dataqual/lineage/method/methcite/citeinfo/pubdate</t>
  </si>
  <si>
    <t>/metadata/dataqual/lineage/method/methcite/citeinfo/onlink</t>
  </si>
  <si>
    <t>/metadata/idinfo/tool/tooldesc</t>
  </si>
  <si>
    <t>/metadata/dataqual/lineage/srcinfo/srccite/citeinfo/title</t>
  </si>
  <si>
    <t>/metadata/dataqual/lineage/srcinfo/srccite/citeinfo/geoform</t>
  </si>
  <si>
    <t>/metadata/dataqual/lineage/srcinfo/srccite/citeinfo/onlink</t>
  </si>
  <si>
    <t>/metadata/dataqual/lineage/srcinfo/srccite/citeinfo/pubinfo/publish</t>
  </si>
  <si>
    <t>/metadata/dataqual/lineage/srcinfo/srccite/citeinfo/pubinfo/pubplace</t>
  </si>
  <si>
    <t>/metadata/idinfo/tool/toolacc/onlink</t>
  </si>
  <si>
    <t>/metadata/idinfo/tool/toolcont/cntinfo/cntperp/cntper</t>
  </si>
  <si>
    <t>/metadata/idinfo/tool/toolcont/cntinfo/cntperp/cntorg</t>
  </si>
  <si>
    <t>/metadata/idinfo/tool/toolcont/cntinfo/cntaddr/address</t>
  </si>
  <si>
    <t>/metadata/idinfo/tool/toolcont/cntinfo/cntvoice</t>
  </si>
  <si>
    <t>Row Labels</t>
  </si>
  <si>
    <t>Grand Total</t>
  </si>
  <si>
    <t>USGSC</t>
  </si>
  <si>
    <t>/metadata/idinfo/timeperd/current</t>
  </si>
  <si>
    <t>/metadata/idinfo/browse/browsen</t>
  </si>
  <si>
    <t>/metadata/idinfo/browse/browsed</t>
  </si>
  <si>
    <t>/metadata/idinfo/browse/browset</t>
  </si>
  <si>
    <t>/metadata/idinfo/native</t>
  </si>
  <si>
    <t>/metadata/idinfo/crossref/citeinfo/origin</t>
  </si>
  <si>
    <t>/metadata/idinfo/crossref/citeinfo/pubdate</t>
  </si>
  <si>
    <t>/metadata/idinfo/crossref/citeinfo/title</t>
  </si>
  <si>
    <t>/metadata/idinfo/crossref/citeinfo/geoform</t>
  </si>
  <si>
    <t>/metadata/idinfo/crossref/citeinfo/pubinfo/pubplace</t>
  </si>
  <si>
    <t>/metadata/idinfo/crossref/citeinfo/pubinfo/publish</t>
  </si>
  <si>
    <t>/metadata/idinfo/crossref/citeinfo/othercit</t>
  </si>
  <si>
    <t>/metadata/idinfo/crossref/citeinfo/onlink</t>
  </si>
  <si>
    <t>/metadata/idinfo/crossref/citeinfo/edition</t>
  </si>
  <si>
    <t>/metadata/distinfo/distrib/cntinfo/cntvoice</t>
  </si>
  <si>
    <t>/metadata/distinfo/resdesc</t>
  </si>
  <si>
    <t>/metadata/distinfo/distliab</t>
  </si>
  <si>
    <t>/metadata/distinfo/stdorder/digform/digtinfo/formname</t>
  </si>
  <si>
    <t>/metadata/distinfo/stdorder/digform/digtinfo/formcont</t>
  </si>
  <si>
    <t>/metadata/distinfo/stdorder/digform/digtopt/onlinopt/computer/networka/networkr</t>
  </si>
  <si>
    <t>/metadata/distinfo/stdorder/fees</t>
  </si>
  <si>
    <t>/metadata/idinfo/descript/supplinf</t>
  </si>
  <si>
    <t>/metadata/idinfo/keywords/place/placekt</t>
  </si>
  <si>
    <t>/metadata/idinfo/taxonomy/keywtax/taxonkt</t>
  </si>
  <si>
    <t>/metadata/idinfo/taxonomy/keywtax/taxonkey</t>
  </si>
  <si>
    <t>/metadata/idinfo/taxonomy/taxonsys/classsys/classcit/citeinfo/origin</t>
  </si>
  <si>
    <t>/metadata/idinfo/taxonomy/taxonsys/classsys/classcit/citeinfo/pubdate</t>
  </si>
  <si>
    <t>/metadata/idinfo/taxonomy/taxonsys/classsys/classcit/citeinfo/title</t>
  </si>
  <si>
    <t>/metadata/idinfo/taxonomy/taxonsys/classsys/classcit/citeinfo/geoform</t>
  </si>
  <si>
    <t>/metadata/idinfo/taxonomy/taxonsys/classsys/classcit/citeinfo/pubinfo/pubplace</t>
  </si>
  <si>
    <t>/metadata/idinfo/taxonomy/taxonsys/classsys/classcit/citeinfo/pubinfo/publish</t>
  </si>
  <si>
    <t>/metadata/idinfo/taxonomy/taxonsys/taxonpro</t>
  </si>
  <si>
    <t>/metadata/idinfo/taxonomy/taxoncl/taxonrn</t>
  </si>
  <si>
    <t>/metadata/idinfo/taxonomy/taxoncl/taxonrv</t>
  </si>
  <si>
    <t>/metadata/idinfo/taxonomy/taxoncl/common</t>
  </si>
  <si>
    <t>/metadata/idinfo/taxonomy/taxoncl/taxoncl/taxonrn</t>
  </si>
  <si>
    <t>/metadata/idinfo/taxonomy/taxoncl/taxoncl/taxonrv</t>
  </si>
  <si>
    <t>/metadata/idinfo/taxonomy/taxoncl/taxoncl/taxoncl/taxonrn</t>
  </si>
  <si>
    <t>/metadata/idinfo/taxonomy/taxoncl/taxoncl/taxoncl/taxonrv</t>
  </si>
  <si>
    <t>/metadata/idinfo/taxonomy/taxoncl/taxoncl/taxoncl/taxoncl/taxonrn</t>
  </si>
  <si>
    <t>/metadata/idinfo/taxonomy/taxoncl/taxoncl/taxoncl/taxoncl/taxonrv</t>
  </si>
  <si>
    <t>/metadata/idinfo/taxonomy/taxoncl/taxoncl/taxoncl/taxoncl/taxoncl/taxonrn</t>
  </si>
  <si>
    <t>/metadata/idinfo/taxonomy/taxoncl/taxoncl/taxoncl/taxoncl/taxoncl/taxonrv</t>
  </si>
  <si>
    <t>/metadata/dataqual/attracc/attraccr</t>
  </si>
  <si>
    <t>/metadata/dataqual/posacc/horizpa/horizpar</t>
  </si>
  <si>
    <t>/metadata/spdoinfo/direct</t>
  </si>
  <si>
    <t>/metadata/eainfo/detailed/enttyp/enttypl</t>
  </si>
  <si>
    <t>/metadata/eainfo/detailed/enttyp/enttypd</t>
  </si>
  <si>
    <t>/metadata/eainfo/detailed/enttyp/enttypds</t>
  </si>
  <si>
    <t>/metadata/distinfo/stdorder/digform/digtinfo/filedec</t>
  </si>
  <si>
    <t>/metadata/distinfo/stdorder/digform/digtinfo/formvern</t>
  </si>
  <si>
    <t>/metadata/distinfo/stdorder/ordering</t>
  </si>
  <si>
    <t>/metadata/distinfo/custom</t>
  </si>
  <si>
    <t>/metadata/distinfo/techpreq</t>
  </si>
  <si>
    <t>/metadata/metainfo/metac</t>
  </si>
  <si>
    <t>/metadata/metainfo/metuc</t>
  </si>
  <si>
    <t>/metadata/idinfo/tool/toolacc/toolinst</t>
  </si>
  <si>
    <t>/metadata/eainfo/detailed/attr/attrlabl</t>
  </si>
  <si>
    <t>/metadata/eainfo/detailed/attr/attrdef</t>
  </si>
  <si>
    <t>/metadata/eainfo/detailed/attr/attrdefs</t>
  </si>
  <si>
    <t>/metadata/eainfo/detailed/attr/attrdomv/udom</t>
  </si>
  <si>
    <t>/metadata/eainfo/detailed/attr/attrdomv/edom/edomv</t>
  </si>
  <si>
    <t>/metadata/eainfo/detailed/attr/attrdomv/edom/edomvd</t>
  </si>
  <si>
    <t>/metadata/eainfo/detailed/attr/attrdomv/edom/edomvds</t>
  </si>
  <si>
    <t>/metadata/eainfo/detailed/attr/attrdomv/codesetd/codesetn</t>
  </si>
  <si>
    <t>/metadata/eainfo/detailed/attr/attrdomv/codesetd/codesets</t>
  </si>
  <si>
    <t>/metadata/distinfo/distrib/cntinfo/cntorgp/cntorg</t>
  </si>
  <si>
    <t>/metadata/dataqual/posacc/vertacc/vertaccr</t>
  </si>
  <si>
    <t>/metadata/spdoinfo/indspref</t>
  </si>
  <si>
    <t>/metadata/eainfo/overview/eaover</t>
  </si>
  <si>
    <t>/metadata/eainfo/overview/eadetcit</t>
  </si>
  <si>
    <t>/metadata/idinfo/citation/citeinfo/lworkcit/citeinfo/origin</t>
  </si>
  <si>
    <t>/metadata/idinfo/citation/citeinfo/lworkcit/citeinfo/pubdate</t>
  </si>
  <si>
    <t>/metadata/idinfo/citation/citeinfo/lworkcit/citeinfo/title</t>
  </si>
  <si>
    <t>/metadata/idinfo/citation/citeinfo/lworkcit/citeinfo/geoform</t>
  </si>
  <si>
    <t>/metadata/idinfo/citation/citeinfo/lworkcit/citeinfo/pubinfo/pubplace</t>
  </si>
  <si>
    <t>/metadata/idinfo/citation/citeinfo/lworkcit/citeinfo/pubinfo/publish</t>
  </si>
  <si>
    <t>/metadata/idinfo/citation/citeinfo/lworkcit/citeinfo/onlink</t>
  </si>
  <si>
    <t>/metadata/distinfo/distrib/cntinfo/cntpos</t>
  </si>
  <si>
    <t>/metadata/idinfo/ptcontac/cntinfo/cntpos</t>
  </si>
  <si>
    <t>/metadata/idinfo/citation/citeinfo/edition</t>
  </si>
  <si>
    <t>/metadata/idinfo/ptcontac/cntinfo/cntorgp/cntorg</t>
  </si>
  <si>
    <t>/metadata/idinfo/ptcontac/cntinfo/cntorgp/cntper</t>
  </si>
  <si>
    <t>/metadata/idinfo/ptcontac/cntinfo/hours</t>
  </si>
  <si>
    <t>/metadata/dataqual/lineage/srcinfo/srccite/citeinfo/origin</t>
  </si>
  <si>
    <t>/metadata/dataqual/lineage/srcinfo/srccite/citeinfo/pubdate</t>
  </si>
  <si>
    <t>/metadata/dataqual/lineage/srcinfo/typesrc</t>
  </si>
  <si>
    <t>/metadata/dataqual/lineage/srcinfo/srctime/timeinfo/sngdate/caldate</t>
  </si>
  <si>
    <t>/metadata/dataqual/lineage/srcinfo/srctime/srccurr</t>
  </si>
  <si>
    <t>/metadata/dataqual/lineage/srcinfo/srccitea</t>
  </si>
  <si>
    <t>/metadata/dataqual/lineage/srcinfo/srccontr</t>
  </si>
  <si>
    <t>/metadata/dataqual/lineage/srcinfo/srccite/citeinfo/othercit</t>
  </si>
  <si>
    <t>/metadata/spdoinfo/rastinfo/rasttype</t>
  </si>
  <si>
    <t>/metadata/spdoinfo/rastinfo/rowcount</t>
  </si>
  <si>
    <t>/metadata/spdoinfo/rastinfo/colcount</t>
  </si>
  <si>
    <t>/metadata/spref/horizsys/planar/mapproj/mapprojn</t>
  </si>
  <si>
    <t>/metadata/spref/horizsys/planar/mapproj/albers/stdparll</t>
  </si>
  <si>
    <t>/metadata/spref/horizsys/planar/mapproj/albers/longcm</t>
  </si>
  <si>
    <t>/metadata/spref/horizsys/planar/mapproj/albers/latprjo</t>
  </si>
  <si>
    <t>/metadata/spref/horizsys/planar/mapproj/albers/feast</t>
  </si>
  <si>
    <t>/metadata/spref/horizsys/planar/mapproj/albers/fnorth</t>
  </si>
  <si>
    <t>/metadata/spref/horizsys/planar/planci/plance</t>
  </si>
  <si>
    <t>/metadata/spref/horizsys/planar/planci/coordrep/absres</t>
  </si>
  <si>
    <t>/metadata/spref/horizsys/planar/planci/coordrep/ordres</t>
  </si>
  <si>
    <t>/metadata/spref/horizsys/planar/planci/plandu</t>
  </si>
  <si>
    <t>/metadata/spref/horizsys/geodetic/horizdn</t>
  </si>
  <si>
    <t>/metadata/spref/horizsys/geodetic/ellips</t>
  </si>
  <si>
    <t>/metadata/spref/horizsys/geodetic/semiaxis</t>
  </si>
  <si>
    <t>/metadata/spref/horizsys/geodetic/denflat</t>
  </si>
  <si>
    <t>/metadata/eainfo/detailed/attr/attrdomv/rdom/rdommin</t>
  </si>
  <si>
    <t>/metadata/eainfo/detailed/attr/attrdomv/rdom/rdommax</t>
  </si>
  <si>
    <t>/metadata/distinfo/distrib/cntinfo/cntorgp/cntper</t>
  </si>
  <si>
    <t>/metadata/distinfo/distrib/cntinfo/hours</t>
  </si>
  <si>
    <t>/metadata/metainfo/metc/cntinfo/cntorgp/cntorg</t>
  </si>
  <si>
    <t>/metadata/metainfo/metc/cntinfo/cntorgp/cntper</t>
  </si>
  <si>
    <t>/metadata/metainfo/metc/cntinfo/hours</t>
  </si>
  <si>
    <t>/metadata/metainfo/mettc</t>
  </si>
  <si>
    <t>DAAC</t>
  </si>
  <si>
    <t>/metadata/idinfo/citation/citeinfo/alt_onlink</t>
  </si>
  <si>
    <t>/metadata/idinfo/ptcontac/cntinfo/cntfax</t>
  </si>
  <si>
    <t>/metadata/distinfo/distrib/cntinfo/cntfax</t>
  </si>
  <si>
    <t>/metadata/distinfo/stdorder/digform/digtopt/onlinopt/computer</t>
  </si>
  <si>
    <t>/metadata/distinfo/stdorder/digform/digtopt/onlinopt/accinstr</t>
  </si>
  <si>
    <t>/metadata/Local-Control-Number</t>
  </si>
  <si>
    <t>/metadata/mercury/Site_Information/Site</t>
  </si>
  <si>
    <t>/metadata/mercury/Site_Information/Westernmost_Longitude</t>
  </si>
  <si>
    <t>/metadata/mercury/Site_Information/Easternmost_Longitude</t>
  </si>
  <si>
    <t>/metadata/mercury/Site_Information/Northernmost_Latitude</t>
  </si>
  <si>
    <t>/metadata/mercury/Site_Information/Southernmost_Latitude</t>
  </si>
  <si>
    <t>/metadata/mercury/Keywords</t>
  </si>
  <si>
    <t>/metadata/mercury/Parameter_Description/Parameter</t>
  </si>
  <si>
    <t>/metadata/mercury/Parameter_Description/Sensor</t>
  </si>
  <si>
    <t>/metadata/mercury/Parameter_Description/Source</t>
  </si>
  <si>
    <t>/metadata/mercury/Parameter_Description/Term</t>
  </si>
  <si>
    <t>/metadata/mercury/Parameter_Description/Topic</t>
  </si>
  <si>
    <t>/metadata/mercury/Project</t>
  </si>
  <si>
    <t>/metadata/mercury/Navpath</t>
  </si>
  <si>
    <t>/metadata/mercury/Principal_Investigator/Name</t>
  </si>
  <si>
    <t>/metadata/mercury/Data_Set_Link/URL</t>
  </si>
  <si>
    <t>/metadata/mercury/Data_Set_Link/Label</t>
  </si>
  <si>
    <t>/metadata/mercury/Documentation_Link/URL</t>
  </si>
  <si>
    <t>/metadata/mercury/Documentation_Link/Label</t>
  </si>
  <si>
    <t>/metadata/mercury/OME_Software_Version</t>
  </si>
  <si>
    <t>/metadata/mercury/OME_DTD_Version</t>
  </si>
  <si>
    <t>/metadata/mercury/Contact_Person/Email</t>
  </si>
  <si>
    <t>/metadata/mercury/Contact_Person/Name</t>
  </si>
  <si>
    <t>/metadata/mercury/Contact_Person/Phone</t>
  </si>
  <si>
    <t>/metadata/mercury/File_ID</t>
  </si>
  <si>
    <t>/metadata/mercury/MD_Entry_id</t>
  </si>
  <si>
    <t>/metadata/mercury/Search_Text_Link/URL</t>
  </si>
  <si>
    <t>/metadata/mercury/Search_Text_Link/Label</t>
  </si>
  <si>
    <t>/metadata/mercury/Granule_Details/Granule/Granule_ID</t>
  </si>
  <si>
    <t>/metadata/mercury/Granule_Details/Granule/Granule_Title</t>
  </si>
  <si>
    <t>/metadata/mercury/Granule_Details/Granule/Westernmost_Longitude</t>
  </si>
  <si>
    <t>/metadata/mercury/Granule_Details/Granule/Easternmost_Longitude</t>
  </si>
  <si>
    <t>/metadata/mercury/Granule_Details/Granule/Northernmost_Latitude</t>
  </si>
  <si>
    <t>/metadata/mercury/Granule_Details/Granule/Southernmost_Latitude</t>
  </si>
  <si>
    <t>/metadata/mercury/Granule_Details/Granule/Start_Date</t>
  </si>
  <si>
    <t>/metadata/mercury/Granule_Details/Granule/End_Date</t>
  </si>
  <si>
    <t>/metadata/mercury/OGC_URL</t>
  </si>
  <si>
    <t>/metadata/mercury/THREDDS_URL</t>
  </si>
  <si>
    <t>path</t>
  </si>
  <si>
    <t>Element Name</t>
  </si>
  <si>
    <t>Delimiter</t>
  </si>
  <si>
    <t>/</t>
  </si>
  <si>
    <t>Start</t>
  </si>
  <si>
    <t>End</t>
  </si>
  <si>
    <t>Path Elements</t>
  </si>
  <si>
    <t>Collection Selector</t>
  </si>
  <si>
    <t>Select Collection</t>
  </si>
  <si>
    <t>Series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</si>
</sst>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.00;;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0" xfId="0" applyNumberForma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Analysis!$D$2</c:f>
              <c:strCache>
                <c:ptCount val="1"/>
                <c:pt idx="0">
                  <c:v>DAAC</c:v>
                </c:pt>
              </c:strCache>
            </c:strRef>
          </c:tx>
          <c:invertIfNegative val="0"/>
          <c:cat>
            <c:strRef>
              <c:f>Analysis!$C$18:$C$271</c:f>
              <c:strCache>
                <c:ptCount val="15"/>
                <c:pt idx="0">
                  <c:v>distrib/cntinfo/cntaddr/address</c:v>
                </c:pt>
                <c:pt idx="1">
                  <c:v>distrib/cntinfo/cntaddr/addrtype</c:v>
                </c:pt>
                <c:pt idx="2">
                  <c:v>distrib/cntinfo/cntaddr/city</c:v>
                </c:pt>
                <c:pt idx="3">
                  <c:v>distrib/cntinfo/cntaddr/country</c:v>
                </c:pt>
                <c:pt idx="4">
                  <c:v>distrib/cntinfo/cntaddr/postal</c:v>
                </c:pt>
                <c:pt idx="5">
                  <c:v>distrib/cntinfo/cntaddr/state</c:v>
                </c:pt>
                <c:pt idx="6">
                  <c:v>distrib/cntinfo/cntemail</c:v>
                </c:pt>
                <c:pt idx="7">
                  <c:v>distrib/cntinfo/cntfax</c:v>
                </c:pt>
                <c:pt idx="8">
                  <c:v>distrib/cntinfo/cntorgp/cntorg</c:v>
                </c:pt>
                <c:pt idx="9">
                  <c:v>distrib/cntinfo/cntorgp/cntper</c:v>
                </c:pt>
                <c:pt idx="10">
                  <c:v>distrib/cntinfo/cntperp/cntorg</c:v>
                </c:pt>
                <c:pt idx="11">
                  <c:v>distrib/cntinfo/cntperp/cntper</c:v>
                </c:pt>
                <c:pt idx="12">
                  <c:v>distrib/cntinfo/cntpos</c:v>
                </c:pt>
                <c:pt idx="13">
                  <c:v>distrib/cntinfo/cntvoice</c:v>
                </c:pt>
                <c:pt idx="14">
                  <c:v>distrib/cntinfo/hours</c:v>
                </c:pt>
              </c:strCache>
            </c:strRef>
          </c:cat>
          <c:val>
            <c:numRef>
              <c:f>Analysis!ColumnOne</c:f>
              <c:numCache>
                <c:formatCode>##.00;;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3880744"/>
        <c:axId val="1923883736"/>
      </c:barChart>
      <c:catAx>
        <c:axId val="1923880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23883736"/>
        <c:crosses val="autoZero"/>
        <c:auto val="1"/>
        <c:lblAlgn val="ctr"/>
        <c:lblOffset val="100"/>
        <c:noMultiLvlLbl val="0"/>
      </c:catAx>
      <c:valAx>
        <c:axId val="1923883736"/>
        <c:scaling>
          <c:orientation val="minMax"/>
        </c:scaling>
        <c:delete val="0"/>
        <c:axPos val="l"/>
        <c:majorGridlines/>
        <c:numFmt formatCode="##.00;;" sourceLinked="1"/>
        <c:majorTickMark val="out"/>
        <c:minorTickMark val="none"/>
        <c:tickLblPos val="nextTo"/>
        <c:crossAx val="1923880744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Comparisons!$A$11</c:f>
              <c:strCache>
                <c:ptCount val="1"/>
                <c:pt idx="0">
                  <c:v>DAAC</c:v>
                </c:pt>
              </c:strCache>
            </c:strRef>
          </c:tx>
          <c:invertIfNegative val="0"/>
          <c:cat>
            <c:strRef>
              <c:f>Analysis!$C$18:$C$271</c:f>
              <c:strCache>
                <c:ptCount val="15"/>
                <c:pt idx="0">
                  <c:v>distrib/cntinfo/cntaddr/address</c:v>
                </c:pt>
                <c:pt idx="1">
                  <c:v>distrib/cntinfo/cntaddr/addrtype</c:v>
                </c:pt>
                <c:pt idx="2">
                  <c:v>distrib/cntinfo/cntaddr/city</c:v>
                </c:pt>
                <c:pt idx="3">
                  <c:v>distrib/cntinfo/cntaddr/country</c:v>
                </c:pt>
                <c:pt idx="4">
                  <c:v>distrib/cntinfo/cntaddr/postal</c:v>
                </c:pt>
                <c:pt idx="5">
                  <c:v>distrib/cntinfo/cntaddr/state</c:v>
                </c:pt>
                <c:pt idx="6">
                  <c:v>distrib/cntinfo/cntemail</c:v>
                </c:pt>
                <c:pt idx="7">
                  <c:v>distrib/cntinfo/cntfax</c:v>
                </c:pt>
                <c:pt idx="8">
                  <c:v>distrib/cntinfo/cntorgp/cntorg</c:v>
                </c:pt>
                <c:pt idx="9">
                  <c:v>distrib/cntinfo/cntorgp/cntper</c:v>
                </c:pt>
                <c:pt idx="10">
                  <c:v>distrib/cntinfo/cntperp/cntorg</c:v>
                </c:pt>
                <c:pt idx="11">
                  <c:v>distrib/cntinfo/cntperp/cntper</c:v>
                </c:pt>
                <c:pt idx="12">
                  <c:v>distrib/cntinfo/cntpos</c:v>
                </c:pt>
                <c:pt idx="13">
                  <c:v>distrib/cntinfo/cntvoice</c:v>
                </c:pt>
                <c:pt idx="14">
                  <c:v>distrib/cntinfo/hours</c:v>
                </c:pt>
              </c:strCache>
            </c:strRef>
          </c:cat>
          <c:val>
            <c:numRef>
              <c:f>Analysis!UpperLeft</c:f>
              <c:numCache>
                <c:formatCode>##.00;;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67992"/>
        <c:axId val="-1998664984"/>
      </c:barChart>
      <c:catAx>
        <c:axId val="-1998667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664984"/>
        <c:crosses val="autoZero"/>
        <c:auto val="1"/>
        <c:lblAlgn val="ctr"/>
        <c:lblOffset val="100"/>
        <c:noMultiLvlLbl val="0"/>
      </c:catAx>
      <c:valAx>
        <c:axId val="-1998664984"/>
        <c:scaling>
          <c:orientation val="minMax"/>
        </c:scaling>
        <c:delete val="0"/>
        <c:axPos val="l"/>
        <c:majorGridlines/>
        <c:numFmt formatCode="##.00;;" sourceLinked="1"/>
        <c:majorTickMark val="out"/>
        <c:minorTickMark val="none"/>
        <c:tickLblPos val="nextTo"/>
        <c:crossAx val="-1998667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Comparisons!$J$11</c:f>
              <c:strCache>
                <c:ptCount val="1"/>
                <c:pt idx="0">
                  <c:v>NGEE</c:v>
                </c:pt>
              </c:strCache>
            </c:strRef>
          </c:tx>
          <c:invertIfNegative val="0"/>
          <c:cat>
            <c:strRef>
              <c:f>Analysis!$C$18:$C$271</c:f>
              <c:strCache>
                <c:ptCount val="15"/>
                <c:pt idx="0">
                  <c:v>distrib/cntinfo/cntaddr/address</c:v>
                </c:pt>
                <c:pt idx="1">
                  <c:v>distrib/cntinfo/cntaddr/addrtype</c:v>
                </c:pt>
                <c:pt idx="2">
                  <c:v>distrib/cntinfo/cntaddr/city</c:v>
                </c:pt>
                <c:pt idx="3">
                  <c:v>distrib/cntinfo/cntaddr/country</c:v>
                </c:pt>
                <c:pt idx="4">
                  <c:v>distrib/cntinfo/cntaddr/postal</c:v>
                </c:pt>
                <c:pt idx="5">
                  <c:v>distrib/cntinfo/cntaddr/state</c:v>
                </c:pt>
                <c:pt idx="6">
                  <c:v>distrib/cntinfo/cntemail</c:v>
                </c:pt>
                <c:pt idx="7">
                  <c:v>distrib/cntinfo/cntfax</c:v>
                </c:pt>
                <c:pt idx="8">
                  <c:v>distrib/cntinfo/cntorgp/cntorg</c:v>
                </c:pt>
                <c:pt idx="9">
                  <c:v>distrib/cntinfo/cntorgp/cntper</c:v>
                </c:pt>
                <c:pt idx="10">
                  <c:v>distrib/cntinfo/cntperp/cntorg</c:v>
                </c:pt>
                <c:pt idx="11">
                  <c:v>distrib/cntinfo/cntperp/cntper</c:v>
                </c:pt>
                <c:pt idx="12">
                  <c:v>distrib/cntinfo/cntpos</c:v>
                </c:pt>
                <c:pt idx="13">
                  <c:v>distrib/cntinfo/cntvoice</c:v>
                </c:pt>
                <c:pt idx="14">
                  <c:v>distrib/cntinfo/hours</c:v>
                </c:pt>
              </c:strCache>
            </c:strRef>
          </c:cat>
          <c:val>
            <c:numRef>
              <c:f>Analysis!UpperMid</c:f>
              <c:numCache>
                <c:formatCode>##.00;;</c:formatCode>
                <c:ptCount val="1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36808"/>
        <c:axId val="-1998633720"/>
      </c:barChart>
      <c:catAx>
        <c:axId val="-1998636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98633720"/>
        <c:crosses val="autoZero"/>
        <c:auto val="1"/>
        <c:lblAlgn val="ctr"/>
        <c:lblOffset val="100"/>
        <c:noMultiLvlLbl val="0"/>
      </c:catAx>
      <c:valAx>
        <c:axId val="-1998633720"/>
        <c:scaling>
          <c:orientation val="minMax"/>
        </c:scaling>
        <c:delete val="0"/>
        <c:axPos val="l"/>
        <c:majorGridlines/>
        <c:numFmt formatCode="##.00;;" sourceLinked="1"/>
        <c:majorTickMark val="out"/>
        <c:minorTickMark val="none"/>
        <c:tickLblPos val="nextTo"/>
        <c:crossAx val="-1998636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Comparisons!$R$11</c:f>
              <c:strCache>
                <c:ptCount val="1"/>
                <c:pt idx="0">
                  <c:v>USGSC</c:v>
                </c:pt>
              </c:strCache>
            </c:strRef>
          </c:tx>
          <c:invertIfNegative val="0"/>
          <c:cat>
            <c:strRef>
              <c:f>Analysis!$C$18:$C$271</c:f>
              <c:strCache>
                <c:ptCount val="15"/>
                <c:pt idx="0">
                  <c:v>distrib/cntinfo/cntaddr/address</c:v>
                </c:pt>
                <c:pt idx="1">
                  <c:v>distrib/cntinfo/cntaddr/addrtype</c:v>
                </c:pt>
                <c:pt idx="2">
                  <c:v>distrib/cntinfo/cntaddr/city</c:v>
                </c:pt>
                <c:pt idx="3">
                  <c:v>distrib/cntinfo/cntaddr/country</c:v>
                </c:pt>
                <c:pt idx="4">
                  <c:v>distrib/cntinfo/cntaddr/postal</c:v>
                </c:pt>
                <c:pt idx="5">
                  <c:v>distrib/cntinfo/cntaddr/state</c:v>
                </c:pt>
                <c:pt idx="6">
                  <c:v>distrib/cntinfo/cntemail</c:v>
                </c:pt>
                <c:pt idx="7">
                  <c:v>distrib/cntinfo/cntfax</c:v>
                </c:pt>
                <c:pt idx="8">
                  <c:v>distrib/cntinfo/cntorgp/cntorg</c:v>
                </c:pt>
                <c:pt idx="9">
                  <c:v>distrib/cntinfo/cntorgp/cntper</c:v>
                </c:pt>
                <c:pt idx="10">
                  <c:v>distrib/cntinfo/cntperp/cntorg</c:v>
                </c:pt>
                <c:pt idx="11">
                  <c:v>distrib/cntinfo/cntperp/cntper</c:v>
                </c:pt>
                <c:pt idx="12">
                  <c:v>distrib/cntinfo/cntpos</c:v>
                </c:pt>
                <c:pt idx="13">
                  <c:v>distrib/cntinfo/cntvoice</c:v>
                </c:pt>
                <c:pt idx="14">
                  <c:v>distrib/cntinfo/hours</c:v>
                </c:pt>
              </c:strCache>
            </c:strRef>
          </c:cat>
          <c:val>
            <c:numRef>
              <c:f>Analysis!UpperRight</c:f>
              <c:numCache>
                <c:formatCode>##.00;;</c:formatCode>
                <c:ptCount val="15"/>
                <c:pt idx="0">
                  <c:v>1.142857142857143</c:v>
                </c:pt>
                <c:pt idx="1">
                  <c:v>1.142857142857143</c:v>
                </c:pt>
                <c:pt idx="2">
                  <c:v>1.142857142857143</c:v>
                </c:pt>
                <c:pt idx="3">
                  <c:v>0.571428571428571</c:v>
                </c:pt>
                <c:pt idx="4">
                  <c:v>1.142857142857143</c:v>
                </c:pt>
                <c:pt idx="5">
                  <c:v>1.142857142857143</c:v>
                </c:pt>
                <c:pt idx="6">
                  <c:v>0.857142857142857</c:v>
                </c:pt>
                <c:pt idx="7">
                  <c:v>0.0</c:v>
                </c:pt>
                <c:pt idx="8">
                  <c:v>0.285714285714286</c:v>
                </c:pt>
                <c:pt idx="9">
                  <c:v>0.142857142857143</c:v>
                </c:pt>
                <c:pt idx="10">
                  <c:v>0.428571428571429</c:v>
                </c:pt>
                <c:pt idx="11">
                  <c:v>0.571428571428571</c:v>
                </c:pt>
                <c:pt idx="12">
                  <c:v>0.428571428571429</c:v>
                </c:pt>
                <c:pt idx="13">
                  <c:v>1.0</c:v>
                </c:pt>
                <c:pt idx="14">
                  <c:v>0.142857142857143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06712"/>
        <c:axId val="-1998603704"/>
      </c:barChart>
      <c:catAx>
        <c:axId val="-1998606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603704"/>
        <c:crosses val="autoZero"/>
        <c:auto val="1"/>
        <c:lblAlgn val="ctr"/>
        <c:lblOffset val="100"/>
        <c:noMultiLvlLbl val="0"/>
      </c:catAx>
      <c:valAx>
        <c:axId val="-1998603704"/>
        <c:scaling>
          <c:orientation val="minMax"/>
        </c:scaling>
        <c:delete val="0"/>
        <c:axPos val="l"/>
        <c:majorGridlines/>
        <c:numFmt formatCode="##.00;;" sourceLinked="1"/>
        <c:majorTickMark val="out"/>
        <c:minorTickMark val="none"/>
        <c:tickLblPos val="nextTo"/>
        <c:crossAx val="-1998606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1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631" cy="5830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757765</xdr:colOff>
      <xdr:row>2</xdr:row>
      <xdr:rowOff>127001</xdr:rowOff>
    </xdr:from>
    <xdr:to>
      <xdr:col>9</xdr:col>
      <xdr:colOff>745066</xdr:colOff>
      <xdr:row>39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2</xdr:row>
      <xdr:rowOff>118534</xdr:rowOff>
    </xdr:from>
    <xdr:to>
      <xdr:col>17</xdr:col>
      <xdr:colOff>762000</xdr:colOff>
      <xdr:row>39</xdr:row>
      <xdr:rowOff>135466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800100</xdr:colOff>
      <xdr:row>2</xdr:row>
      <xdr:rowOff>137583</xdr:rowOff>
    </xdr:from>
    <xdr:to>
      <xdr:col>26</xdr:col>
      <xdr:colOff>355600</xdr:colOff>
      <xdr:row>39</xdr:row>
      <xdr:rowOff>50799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271"/>
  <sheetViews>
    <sheetView tabSelected="1" zoomScale="150" zoomScaleNormal="150" zoomScalePageLayoutView="150" workbookViewId="0">
      <selection activeCell="D7" sqref="D7"/>
    </sheetView>
  </sheetViews>
  <sheetFormatPr baseColWidth="10" defaultRowHeight="15" x14ac:dyDescent="0"/>
  <cols>
    <col min="1" max="1" width="55" customWidth="1"/>
    <col min="3" max="3" width="30.5" customWidth="1"/>
  </cols>
  <sheetData>
    <row r="1" spans="3:6">
      <c r="C1" s="4" t="s">
        <v>266</v>
      </c>
      <c r="D1" s="5"/>
      <c r="E1" s="6"/>
    </row>
    <row r="2" spans="3:6">
      <c r="C2" s="7" t="s">
        <v>267</v>
      </c>
      <c r="D2" s="8" t="s">
        <v>215</v>
      </c>
      <c r="E2" s="9">
        <f>MATCH(D2,CollectionNames)</f>
        <v>1</v>
      </c>
    </row>
    <row r="3" spans="3:6">
      <c r="C3" s="10" t="s">
        <v>268</v>
      </c>
      <c r="D3" s="11" t="e">
        <f>INDEX(allData,,$E$2)</f>
        <v>#VALUE!</v>
      </c>
      <c r="E3" s="12">
        <f>SUM(INDEX(allData,,$E$2))</f>
        <v>165.84654300168634</v>
      </c>
    </row>
    <row r="5" spans="3:6">
      <c r="C5" t="s">
        <v>261</v>
      </c>
      <c r="D5" t="s">
        <v>262</v>
      </c>
    </row>
    <row r="6" spans="3:6">
      <c r="C6" t="s">
        <v>263</v>
      </c>
      <c r="D6">
        <v>3</v>
      </c>
    </row>
    <row r="7" spans="3:6">
      <c r="C7" t="s">
        <v>264</v>
      </c>
      <c r="D7">
        <v>8</v>
      </c>
    </row>
    <row r="12" spans="3:6">
      <c r="F12">
        <f>1/7</f>
        <v>0.14285714285714285</v>
      </c>
    </row>
    <row r="15" spans="3:6">
      <c r="D15">
        <v>1186</v>
      </c>
      <c r="E15">
        <v>56</v>
      </c>
      <c r="F15">
        <v>7</v>
      </c>
    </row>
    <row r="16" spans="3:6">
      <c r="D16" s="13">
        <f>INDEX(AllDataValues,MATCH("/metadata/idinfo/citation/citeinfo/title",Paths,FALSE),MATCH(D$17,Collections,FALSE))</f>
        <v>1186</v>
      </c>
      <c r="E16" s="13">
        <f>INDEX(AllDataValues,MATCH("/metadata/idinfo/citation/citeinfo/title",Paths,FALSE),MATCH(E$17,Collections,FALSE))</f>
        <v>56</v>
      </c>
      <c r="F16" s="13">
        <f>INDEX(AllDataValues,MATCH("/metadata/idinfo/citation/citeinfo/title",Paths,FALSE),MATCH(F$17,Collections,FALSE))</f>
        <v>7</v>
      </c>
    </row>
    <row r="17" spans="1:6">
      <c r="A17" t="s">
        <v>259</v>
      </c>
      <c r="B17" s="1" t="s">
        <v>260</v>
      </c>
      <c r="C17" t="s">
        <v>265</v>
      </c>
      <c r="D17" t="s">
        <v>215</v>
      </c>
      <c r="E17" t="s">
        <v>0</v>
      </c>
      <c r="F17" t="s">
        <v>97</v>
      </c>
    </row>
    <row r="18" spans="1:6" hidden="1">
      <c r="A18" s="2" t="s">
        <v>141</v>
      </c>
      <c r="B18" t="str">
        <f>RIGHT(A18,LEN(A18)-FIND("|",SUBSTITUTE(A18,"/","|",LEN(A18)-LEN(SUBSTITUTE(A18,"/","")))))</f>
        <v>attraccr</v>
      </c>
      <c r="C18" t="str">
        <f>MID(A18,FIND("|",SUBSTITUTE(A18,Delimiter,"|",Start))+1,IF(ISERROR(FIND("|",SUBSTITUTE(A18,Delimiter,"|",End))),255,FIND("|",SUBSTITUTE(A18,Delimiter,"|",End))-FIND("|",SUBSTITUTE(A18,Delimiter,"|",Start))-1))</f>
        <v>attracc/attraccr</v>
      </c>
      <c r="D18" s="3">
        <f>INDEX(AllDataValues,MATCH($A18,Paths,FALSE),MATCH(D$17,Collections,FALSE))/D$15</f>
        <v>0</v>
      </c>
      <c r="E18" s="3">
        <f>INDEX(AllDataValues,MATCH($A18,Paths,FALSE),MATCH(E$17,Collections,FALSE))/E$15</f>
        <v>0</v>
      </c>
      <c r="F18" s="3">
        <f>INDEX(AllDataValues,MATCH($A18,Paths,FALSE),MATCH(F$17,Collections,FALSE))/F$15</f>
        <v>0.7142857142857143</v>
      </c>
    </row>
    <row r="19" spans="1:6" hidden="1">
      <c r="A19" s="2" t="s">
        <v>36</v>
      </c>
      <c r="B19" t="str">
        <f>RIGHT(A19,LEN(A19)-FIND("|",SUBSTITUTE(A19,"/","|",LEN(A19)-LEN(SUBSTITUTE(A19,"/","")))))</f>
        <v>attraccv</v>
      </c>
      <c r="C19" t="str">
        <f>MID(A19,FIND("|",SUBSTITUTE(A19,Delimiter,"|",Start))+1,IF(ISERROR(FIND("|",SUBSTITUTE(A19,Delimiter,"|",End))),255,FIND("|",SUBSTITUTE(A19,Delimiter,"|",End))-FIND("|",SUBSTITUTE(A19,Delimiter,"|",Start))-1))</f>
        <v>attracc/qattracc/attraccv</v>
      </c>
      <c r="D19" s="3">
        <f>INDEX(AllDataValues,MATCH($A19,Paths,FALSE),MATCH(D$17,Collections,FALSE))/D$15</f>
        <v>0</v>
      </c>
      <c r="E19" s="3">
        <f>INDEX(AllDataValues,MATCH($A19,Paths,FALSE),MATCH(E$17,Collections,FALSE))/E$15</f>
        <v>0.5178571428571429</v>
      </c>
      <c r="F19" s="3">
        <f>INDEX(AllDataValues,MATCH($A19,Paths,FALSE),MATCH(F$17,Collections,FALSE))/F$15</f>
        <v>0</v>
      </c>
    </row>
    <row r="20" spans="1:6" hidden="1">
      <c r="A20" s="2" t="s">
        <v>38</v>
      </c>
      <c r="B20" t="str">
        <f>RIGHT(A20,LEN(A20)-FIND("|",SUBSTITUTE(A20,"/","|",LEN(A20)-LEN(SUBSTITUTE(A20,"/","")))))</f>
        <v>complete</v>
      </c>
      <c r="C20" t="str">
        <f>MID(A20,FIND("|",SUBSTITUTE(A20,Delimiter,"|",Start))+1,IF(ISERROR(FIND("|",SUBSTITUTE(A20,Delimiter,"|",End))),255,FIND("|",SUBSTITUTE(A20,Delimiter,"|",End))-FIND("|",SUBSTITUTE(A20,Delimiter,"|",Start))-1))</f>
        <v>complete</v>
      </c>
      <c r="D20" s="3">
        <f>INDEX(AllDataValues,MATCH($A20,Paths,FALSE),MATCH(D$17,Collections,FALSE))/D$15</f>
        <v>0</v>
      </c>
      <c r="E20" s="3">
        <f>INDEX(AllDataValues,MATCH($A20,Paths,FALSE),MATCH(E$17,Collections,FALSE))/E$15</f>
        <v>0.5714285714285714</v>
      </c>
      <c r="F20" s="3">
        <f>INDEX(AllDataValues,MATCH($A20,Paths,FALSE),MATCH(F$17,Collections,FALSE))/F$15</f>
        <v>0.7142857142857143</v>
      </c>
    </row>
    <row r="21" spans="1:6" hidden="1">
      <c r="A21" s="2" t="s">
        <v>83</v>
      </c>
      <c r="B21" t="str">
        <f>RIGHT(A21,LEN(A21)-FIND("|",SUBSTITUTE(A21,"/","|",LEN(A21)-LEN(SUBSTITUTE(A21,"/","")))))</f>
        <v>onlink</v>
      </c>
      <c r="C21" t="str">
        <f>MID(A21,FIND("|",SUBSTITUTE(A21,Delimiter,"|",Start))+1,IF(ISERROR(FIND("|",SUBSTITUTE(A21,Delimiter,"|",End))),255,FIND("|",SUBSTITUTE(A21,Delimiter,"|",End))-FIND("|",SUBSTITUTE(A21,Delimiter,"|",Start))-1))</f>
        <v>lineage/method/methcite/citeinfo/onlink</v>
      </c>
      <c r="D21" s="3">
        <f>INDEX(AllDataValues,MATCH($A21,Paths,FALSE),MATCH(D$17,Collections,FALSE))/D$15</f>
        <v>0</v>
      </c>
      <c r="E21" s="3">
        <f>INDEX(AllDataValues,MATCH($A21,Paths,FALSE),MATCH(E$17,Collections,FALSE))/E$15</f>
        <v>8.9285714285714288E-2</v>
      </c>
      <c r="F21" s="3">
        <f>INDEX(AllDataValues,MATCH($A21,Paths,FALSE),MATCH(F$17,Collections,FALSE))/F$15</f>
        <v>0</v>
      </c>
    </row>
    <row r="22" spans="1:6" hidden="1">
      <c r="A22" s="2" t="s">
        <v>80</v>
      </c>
      <c r="B22" t="str">
        <f>RIGHT(A22,LEN(A22)-FIND("|",SUBSTITUTE(A22,"/","|",LEN(A22)-LEN(SUBSTITUTE(A22,"/","")))))</f>
        <v>origin</v>
      </c>
      <c r="C22" t="str">
        <f>MID(A22,FIND("|",SUBSTITUTE(A22,Delimiter,"|",Start))+1,IF(ISERROR(FIND("|",SUBSTITUTE(A22,Delimiter,"|",End))),255,FIND("|",SUBSTITUTE(A22,Delimiter,"|",End))-FIND("|",SUBSTITUTE(A22,Delimiter,"|",Start))-1))</f>
        <v>lineage/method/methcite/citeinfo/origin</v>
      </c>
      <c r="D22" s="3">
        <f>INDEX(AllDataValues,MATCH($A22,Paths,FALSE),MATCH(D$17,Collections,FALSE))/D$15</f>
        <v>0</v>
      </c>
      <c r="E22" s="3">
        <f>INDEX(AllDataValues,MATCH($A22,Paths,FALSE),MATCH(E$17,Collections,FALSE))/E$15</f>
        <v>0.16071428571428573</v>
      </c>
      <c r="F22" s="3">
        <f>INDEX(AllDataValues,MATCH($A22,Paths,FALSE),MATCH(F$17,Collections,FALSE))/F$15</f>
        <v>0</v>
      </c>
    </row>
    <row r="23" spans="1:6" hidden="1">
      <c r="A23" s="2" t="s">
        <v>82</v>
      </c>
      <c r="B23" t="str">
        <f>RIGHT(A23,LEN(A23)-FIND("|",SUBSTITUTE(A23,"/","|",LEN(A23)-LEN(SUBSTITUTE(A23,"/","")))))</f>
        <v>pubdate</v>
      </c>
      <c r="C23" t="str">
        <f>MID(A23,FIND("|",SUBSTITUTE(A23,Delimiter,"|",Start))+1,IF(ISERROR(FIND("|",SUBSTITUTE(A23,Delimiter,"|",End))),255,FIND("|",SUBSTITUTE(A23,Delimiter,"|",End))-FIND("|",SUBSTITUTE(A23,Delimiter,"|",Start))-1))</f>
        <v>lineage/method/methcite/citeinfo/pubdate</v>
      </c>
      <c r="D23" s="3">
        <f>INDEX(AllDataValues,MATCH($A23,Paths,FALSE),MATCH(D$17,Collections,FALSE))/D$15</f>
        <v>0</v>
      </c>
      <c r="E23" s="3">
        <f>INDEX(AllDataValues,MATCH($A23,Paths,FALSE),MATCH(E$17,Collections,FALSE))/E$15</f>
        <v>0.14285714285714285</v>
      </c>
      <c r="F23" s="3">
        <f>INDEX(AllDataValues,MATCH($A23,Paths,FALSE),MATCH(F$17,Collections,FALSE))/F$15</f>
        <v>0</v>
      </c>
    </row>
    <row r="24" spans="1:6" hidden="1">
      <c r="A24" s="2" t="s">
        <v>81</v>
      </c>
      <c r="B24" t="str">
        <f>RIGHT(A24,LEN(A24)-FIND("|",SUBSTITUTE(A24,"/","|",LEN(A24)-LEN(SUBSTITUTE(A24,"/","")))))</f>
        <v>title</v>
      </c>
      <c r="C24" t="str">
        <f>MID(A24,FIND("|",SUBSTITUTE(A24,Delimiter,"|",Start))+1,IF(ISERROR(FIND("|",SUBSTITUTE(A24,Delimiter,"|",End))),255,FIND("|",SUBSTITUTE(A24,Delimiter,"|",End))-FIND("|",SUBSTITUTE(A24,Delimiter,"|",Start))-1))</f>
        <v>lineage/method/methcite/citeinfo/title</v>
      </c>
      <c r="D24" s="3">
        <f>INDEX(AllDataValues,MATCH($A24,Paths,FALSE),MATCH(D$17,Collections,FALSE))/D$15</f>
        <v>0</v>
      </c>
      <c r="E24" s="3">
        <f>INDEX(AllDataValues,MATCH($A24,Paths,FALSE),MATCH(E$17,Collections,FALSE))/E$15</f>
        <v>0.16071428571428573</v>
      </c>
      <c r="F24" s="3">
        <f>INDEX(AllDataValues,MATCH($A24,Paths,FALSE),MATCH(F$17,Collections,FALSE))/F$15</f>
        <v>0</v>
      </c>
    </row>
    <row r="25" spans="1:6" hidden="1">
      <c r="A25" s="2" t="s">
        <v>40</v>
      </c>
      <c r="B25" t="str">
        <f>RIGHT(A25,LEN(A25)-FIND("|",SUBSTITUTE(A25,"/","|",LEN(A25)-LEN(SUBSTITUTE(A25,"/","")))))</f>
        <v>methdesc</v>
      </c>
      <c r="C25" t="str">
        <f>MID(A25,FIND("|",SUBSTITUTE(A25,Delimiter,"|",Start))+1,IF(ISERROR(FIND("|",SUBSTITUTE(A25,Delimiter,"|",End))),255,FIND("|",SUBSTITUTE(A25,Delimiter,"|",End))-FIND("|",SUBSTITUTE(A25,Delimiter,"|",Start))-1))</f>
        <v>lineage/method/methdesc</v>
      </c>
      <c r="D25" s="3">
        <f>INDEX(AllDataValues,MATCH($A25,Paths,FALSE),MATCH(D$17,Collections,FALSE))/D$15</f>
        <v>0</v>
      </c>
      <c r="E25" s="3">
        <f>INDEX(AllDataValues,MATCH($A25,Paths,FALSE),MATCH(E$17,Collections,FALSE))/E$15</f>
        <v>0.6785714285714286</v>
      </c>
      <c r="F25" s="3">
        <f>INDEX(AllDataValues,MATCH($A25,Paths,FALSE),MATCH(F$17,Collections,FALSE))/F$15</f>
        <v>0.2857142857142857</v>
      </c>
    </row>
    <row r="26" spans="1:6" hidden="1">
      <c r="A26" s="2" t="s">
        <v>39</v>
      </c>
      <c r="B26" t="str">
        <f>RIGHT(A26,LEN(A26)-FIND("|",SUBSTITUTE(A26,"/","|",LEN(A26)-LEN(SUBSTITUTE(A26,"/","")))))</f>
        <v>methtype</v>
      </c>
      <c r="C26" t="str">
        <f>MID(A26,FIND("|",SUBSTITUTE(A26,Delimiter,"|",Start))+1,IF(ISERROR(FIND("|",SUBSTITUTE(A26,Delimiter,"|",End))),255,FIND("|",SUBSTITUTE(A26,Delimiter,"|",End))-FIND("|",SUBSTITUTE(A26,Delimiter,"|",Start))-1))</f>
        <v>lineage/method/methtype</v>
      </c>
      <c r="D26" s="3">
        <f>INDEX(AllDataValues,MATCH($A26,Paths,FALSE),MATCH(D$17,Collections,FALSE))/D$15</f>
        <v>0</v>
      </c>
      <c r="E26" s="3">
        <f>INDEX(AllDataValues,MATCH($A26,Paths,FALSE),MATCH(E$17,Collections,FALSE))/E$15</f>
        <v>1</v>
      </c>
      <c r="F26" s="3">
        <f>INDEX(AllDataValues,MATCH($A26,Paths,FALSE),MATCH(F$17,Collections,FALSE))/F$15</f>
        <v>0.2857142857142857</v>
      </c>
    </row>
    <row r="27" spans="1:6" hidden="1">
      <c r="A27" s="2" t="s">
        <v>42</v>
      </c>
      <c r="B27" t="str">
        <f>RIGHT(A27,LEN(A27)-FIND("|",SUBSTITUTE(A27,"/","|",LEN(A27)-LEN(SUBSTITUTE(A27,"/","")))))</f>
        <v>procdate</v>
      </c>
      <c r="C27" t="str">
        <f>MID(A27,FIND("|",SUBSTITUTE(A27,Delimiter,"|",Start))+1,IF(ISERROR(FIND("|",SUBSTITUTE(A27,Delimiter,"|",End))),255,FIND("|",SUBSTITUTE(A27,Delimiter,"|",End))-FIND("|",SUBSTITUTE(A27,Delimiter,"|",Start))-1))</f>
        <v>lineage/procstep/procdate</v>
      </c>
      <c r="D27" s="3">
        <f>INDEX(AllDataValues,MATCH($A27,Paths,FALSE),MATCH(D$17,Collections,FALSE))/D$15</f>
        <v>0</v>
      </c>
      <c r="E27" s="3">
        <f>INDEX(AllDataValues,MATCH($A27,Paths,FALSE),MATCH(E$17,Collections,FALSE))/E$15</f>
        <v>0.25</v>
      </c>
      <c r="F27" s="3">
        <f>INDEX(AllDataValues,MATCH($A27,Paths,FALSE),MATCH(F$17,Collections,FALSE))/F$15</f>
        <v>1</v>
      </c>
    </row>
    <row r="28" spans="1:6" hidden="1">
      <c r="A28" s="2" t="s">
        <v>41</v>
      </c>
      <c r="B28" t="str">
        <f>RIGHT(A28,LEN(A28)-FIND("|",SUBSTITUTE(A28,"/","|",LEN(A28)-LEN(SUBSTITUTE(A28,"/","")))))</f>
        <v>procdesc</v>
      </c>
      <c r="C28" t="str">
        <f>MID(A28,FIND("|",SUBSTITUTE(A28,Delimiter,"|",Start))+1,IF(ISERROR(FIND("|",SUBSTITUTE(A28,Delimiter,"|",End))),255,FIND("|",SUBSTITUTE(A28,Delimiter,"|",End))-FIND("|",SUBSTITUTE(A28,Delimiter,"|",Start))-1))</f>
        <v>lineage/procstep/procdesc</v>
      </c>
      <c r="D28" s="3">
        <f>INDEX(AllDataValues,MATCH($A28,Paths,FALSE),MATCH(D$17,Collections,FALSE))/D$15</f>
        <v>0</v>
      </c>
      <c r="E28" s="3">
        <f>INDEX(AllDataValues,MATCH($A28,Paths,FALSE),MATCH(E$17,Collections,FALSE))/E$15</f>
        <v>0.5178571428571429</v>
      </c>
      <c r="F28" s="3">
        <f>INDEX(AllDataValues,MATCH($A28,Paths,FALSE),MATCH(F$17,Collections,FALSE))/F$15</f>
        <v>1</v>
      </c>
    </row>
    <row r="29" spans="1:6" hidden="1">
      <c r="A29" s="2" t="s">
        <v>86</v>
      </c>
      <c r="B29" t="str">
        <f>RIGHT(A29,LEN(A29)-FIND("|",SUBSTITUTE(A29,"/","|",LEN(A29)-LEN(SUBSTITUTE(A29,"/","")))))</f>
        <v>geoform</v>
      </c>
      <c r="C29" t="str">
        <f>MID(A29,FIND("|",SUBSTITUTE(A29,Delimiter,"|",Start))+1,IF(ISERROR(FIND("|",SUBSTITUTE(A29,Delimiter,"|",End))),255,FIND("|",SUBSTITUTE(A29,Delimiter,"|",End))-FIND("|",SUBSTITUTE(A29,Delimiter,"|",Start))-1))</f>
        <v>lineage/srcinfo/srccite/citeinfo/geoform</v>
      </c>
      <c r="D29" s="3">
        <f>INDEX(AllDataValues,MATCH($A29,Paths,FALSE),MATCH(D$17,Collections,FALSE))/D$15</f>
        <v>0</v>
      </c>
      <c r="E29" s="3">
        <f>INDEX(AllDataValues,MATCH($A29,Paths,FALSE),MATCH(E$17,Collections,FALSE))/E$15</f>
        <v>1.7857142857142856E-2</v>
      </c>
      <c r="F29" s="3">
        <f>INDEX(AllDataValues,MATCH($A29,Paths,FALSE),MATCH(F$17,Collections,FALSE))/F$15</f>
        <v>0.42857142857142855</v>
      </c>
    </row>
    <row r="30" spans="1:6" hidden="1">
      <c r="A30" s="2" t="s">
        <v>87</v>
      </c>
      <c r="B30" t="str">
        <f>RIGHT(A30,LEN(A30)-FIND("|",SUBSTITUTE(A30,"/","|",LEN(A30)-LEN(SUBSTITUTE(A30,"/","")))))</f>
        <v>onlink</v>
      </c>
      <c r="C30" t="str">
        <f>MID(A30,FIND("|",SUBSTITUTE(A30,Delimiter,"|",Start))+1,IF(ISERROR(FIND("|",SUBSTITUTE(A30,Delimiter,"|",End))),255,FIND("|",SUBSTITUTE(A30,Delimiter,"|",End))-FIND("|",SUBSTITUTE(A30,Delimiter,"|",Start))-1))</f>
        <v>lineage/srcinfo/srccite/citeinfo/onlink</v>
      </c>
      <c r="D30" s="3">
        <f>INDEX(AllDataValues,MATCH($A30,Paths,FALSE),MATCH(D$17,Collections,FALSE))/D$15</f>
        <v>0</v>
      </c>
      <c r="E30" s="3">
        <f>INDEX(AllDataValues,MATCH($A30,Paths,FALSE),MATCH(E$17,Collections,FALSE))/E$15</f>
        <v>1.7857142857142856E-2</v>
      </c>
      <c r="F30" s="3">
        <f>INDEX(AllDataValues,MATCH($A30,Paths,FALSE),MATCH(F$17,Collections,FALSE))/F$15</f>
        <v>0</v>
      </c>
    </row>
    <row r="31" spans="1:6" hidden="1">
      <c r="A31" s="2" t="s">
        <v>182</v>
      </c>
      <c r="B31" t="str">
        <f>RIGHT(A31,LEN(A31)-FIND("|",SUBSTITUTE(A31,"/","|",LEN(A31)-LEN(SUBSTITUTE(A31,"/","")))))</f>
        <v>origin</v>
      </c>
      <c r="C31" t="str">
        <f>MID(A31,FIND("|",SUBSTITUTE(A31,Delimiter,"|",Start))+1,IF(ISERROR(FIND("|",SUBSTITUTE(A31,Delimiter,"|",End))),255,FIND("|",SUBSTITUTE(A31,Delimiter,"|",End))-FIND("|",SUBSTITUTE(A31,Delimiter,"|",Start))-1))</f>
        <v>lineage/srcinfo/srccite/citeinfo/origin</v>
      </c>
      <c r="D31" s="3">
        <f>INDEX(AllDataValues,MATCH($A31,Paths,FALSE),MATCH(D$17,Collections,FALSE))/D$15</f>
        <v>0</v>
      </c>
      <c r="E31" s="3">
        <f>INDEX(AllDataValues,MATCH($A31,Paths,FALSE),MATCH(E$17,Collections,FALSE))/E$15</f>
        <v>0</v>
      </c>
      <c r="F31" s="3">
        <f>INDEX(AllDataValues,MATCH($A31,Paths,FALSE),MATCH(F$17,Collections,FALSE))/F$15</f>
        <v>0.42857142857142855</v>
      </c>
    </row>
    <row r="32" spans="1:6" hidden="1">
      <c r="A32" s="2" t="s">
        <v>189</v>
      </c>
      <c r="B32" t="str">
        <f>RIGHT(A32,LEN(A32)-FIND("|",SUBSTITUTE(A32,"/","|",LEN(A32)-LEN(SUBSTITUTE(A32,"/","")))))</f>
        <v>othercit</v>
      </c>
      <c r="C32" t="str">
        <f>MID(A32,FIND("|",SUBSTITUTE(A32,Delimiter,"|",Start))+1,IF(ISERROR(FIND("|",SUBSTITUTE(A32,Delimiter,"|",End))),255,FIND("|",SUBSTITUTE(A32,Delimiter,"|",End))-FIND("|",SUBSTITUTE(A32,Delimiter,"|",Start))-1))</f>
        <v>lineage/srcinfo/srccite/citeinfo/othercit</v>
      </c>
      <c r="D32" s="3">
        <f>INDEX(AllDataValues,MATCH($A32,Paths,FALSE),MATCH(D$17,Collections,FALSE))/D$15</f>
        <v>0</v>
      </c>
      <c r="E32" s="3">
        <f>INDEX(AllDataValues,MATCH($A32,Paths,FALSE),MATCH(E$17,Collections,FALSE))/E$15</f>
        <v>0</v>
      </c>
      <c r="F32" s="3">
        <f>INDEX(AllDataValues,MATCH($A32,Paths,FALSE),MATCH(F$17,Collections,FALSE))/F$15</f>
        <v>0.14285714285714285</v>
      </c>
    </row>
    <row r="33" spans="1:6" hidden="1">
      <c r="A33" s="2" t="s">
        <v>183</v>
      </c>
      <c r="B33" t="str">
        <f>RIGHT(A33,LEN(A33)-FIND("|",SUBSTITUTE(A33,"/","|",LEN(A33)-LEN(SUBSTITUTE(A33,"/","")))))</f>
        <v>pubdate</v>
      </c>
      <c r="C33" t="str">
        <f>MID(A33,FIND("|",SUBSTITUTE(A33,Delimiter,"|",Start))+1,IF(ISERROR(FIND("|",SUBSTITUTE(A33,Delimiter,"|",End))),255,FIND("|",SUBSTITUTE(A33,Delimiter,"|",End))-FIND("|",SUBSTITUTE(A33,Delimiter,"|",Start))-1))</f>
        <v>lineage/srcinfo/srccite/citeinfo/pubdate</v>
      </c>
      <c r="D33" s="3">
        <f>INDEX(AllDataValues,MATCH($A33,Paths,FALSE),MATCH(D$17,Collections,FALSE))/D$15</f>
        <v>0</v>
      </c>
      <c r="E33" s="3">
        <f>INDEX(AllDataValues,MATCH($A33,Paths,FALSE),MATCH(E$17,Collections,FALSE))/E$15</f>
        <v>0</v>
      </c>
      <c r="F33" s="3">
        <f>INDEX(AllDataValues,MATCH($A33,Paths,FALSE),MATCH(F$17,Collections,FALSE))/F$15</f>
        <v>0.42857142857142855</v>
      </c>
    </row>
    <row r="34" spans="1:6" hidden="1">
      <c r="A34" s="2" t="s">
        <v>88</v>
      </c>
      <c r="B34" t="str">
        <f>RIGHT(A34,LEN(A34)-FIND("|",SUBSTITUTE(A34,"/","|",LEN(A34)-LEN(SUBSTITUTE(A34,"/","")))))</f>
        <v>publish</v>
      </c>
      <c r="C34" t="str">
        <f>MID(A34,FIND("|",SUBSTITUTE(A34,Delimiter,"|",Start))+1,IF(ISERROR(FIND("|",SUBSTITUTE(A34,Delimiter,"|",End))),255,FIND("|",SUBSTITUTE(A34,Delimiter,"|",End))-FIND("|",SUBSTITUTE(A34,Delimiter,"|",Start))-1))</f>
        <v>lineage/srcinfo/srccite/citeinfo/pubinfo</v>
      </c>
      <c r="D34" s="3">
        <f>INDEX(AllDataValues,MATCH($A34,Paths,FALSE),MATCH(D$17,Collections,FALSE))/D$15</f>
        <v>0</v>
      </c>
      <c r="E34" s="3">
        <f>INDEX(AllDataValues,MATCH($A34,Paths,FALSE),MATCH(E$17,Collections,FALSE))/E$15</f>
        <v>1.7857142857142856E-2</v>
      </c>
      <c r="F34" s="3">
        <f>INDEX(AllDataValues,MATCH($A34,Paths,FALSE),MATCH(F$17,Collections,FALSE))/F$15</f>
        <v>0</v>
      </c>
    </row>
    <row r="35" spans="1:6" hidden="1">
      <c r="A35" s="2" t="s">
        <v>89</v>
      </c>
      <c r="B35" t="str">
        <f>RIGHT(A35,LEN(A35)-FIND("|",SUBSTITUTE(A35,"/","|",LEN(A35)-LEN(SUBSTITUTE(A35,"/","")))))</f>
        <v>pubplace</v>
      </c>
      <c r="C35" t="str">
        <f>MID(A35,FIND("|",SUBSTITUTE(A35,Delimiter,"|",Start))+1,IF(ISERROR(FIND("|",SUBSTITUTE(A35,Delimiter,"|",End))),255,FIND("|",SUBSTITUTE(A35,Delimiter,"|",End))-FIND("|",SUBSTITUTE(A35,Delimiter,"|",Start))-1))</f>
        <v>lineage/srcinfo/srccite/citeinfo/pubinfo</v>
      </c>
      <c r="D35" s="3">
        <f>INDEX(AllDataValues,MATCH($A35,Paths,FALSE),MATCH(D$17,Collections,FALSE))/D$15</f>
        <v>0</v>
      </c>
      <c r="E35" s="3">
        <f>INDEX(AllDataValues,MATCH($A35,Paths,FALSE),MATCH(E$17,Collections,FALSE))/E$15</f>
        <v>1.7857142857142856E-2</v>
      </c>
      <c r="F35" s="3">
        <f>INDEX(AllDataValues,MATCH($A35,Paths,FALSE),MATCH(F$17,Collections,FALSE))/F$15</f>
        <v>0</v>
      </c>
    </row>
    <row r="36" spans="1:6" hidden="1">
      <c r="A36" s="2" t="s">
        <v>85</v>
      </c>
      <c r="B36" t="str">
        <f>RIGHT(A36,LEN(A36)-FIND("|",SUBSTITUTE(A36,"/","|",LEN(A36)-LEN(SUBSTITUTE(A36,"/","")))))</f>
        <v>title</v>
      </c>
      <c r="C36" t="str">
        <f>MID(A36,FIND("|",SUBSTITUTE(A36,Delimiter,"|",Start))+1,IF(ISERROR(FIND("|",SUBSTITUTE(A36,Delimiter,"|",End))),255,FIND("|",SUBSTITUTE(A36,Delimiter,"|",End))-FIND("|",SUBSTITUTE(A36,Delimiter,"|",Start))-1))</f>
        <v>lineage/srcinfo/srccite/citeinfo/title</v>
      </c>
      <c r="D36" s="3">
        <f>INDEX(AllDataValues,MATCH($A36,Paths,FALSE),MATCH(D$17,Collections,FALSE))/D$15</f>
        <v>0</v>
      </c>
      <c r="E36" s="3">
        <f>INDEX(AllDataValues,MATCH($A36,Paths,FALSE),MATCH(E$17,Collections,FALSE))/E$15</f>
        <v>1.7857142857142856E-2</v>
      </c>
      <c r="F36" s="3">
        <f>INDEX(AllDataValues,MATCH($A36,Paths,FALSE),MATCH(F$17,Collections,FALSE))/F$15</f>
        <v>0.42857142857142855</v>
      </c>
    </row>
    <row r="37" spans="1:6" hidden="1">
      <c r="A37" s="2" t="s">
        <v>187</v>
      </c>
      <c r="B37" t="str">
        <f>RIGHT(A37,LEN(A37)-FIND("|",SUBSTITUTE(A37,"/","|",LEN(A37)-LEN(SUBSTITUTE(A37,"/","")))))</f>
        <v>srccitea</v>
      </c>
      <c r="C37" t="str">
        <f>MID(A37,FIND("|",SUBSTITUTE(A37,Delimiter,"|",Start))+1,IF(ISERROR(FIND("|",SUBSTITUTE(A37,Delimiter,"|",End))),255,FIND("|",SUBSTITUTE(A37,Delimiter,"|",End))-FIND("|",SUBSTITUTE(A37,Delimiter,"|",Start))-1))</f>
        <v>lineage/srcinfo/srccitea</v>
      </c>
      <c r="D37" s="3">
        <f>INDEX(AllDataValues,MATCH($A37,Paths,FALSE),MATCH(D$17,Collections,FALSE))/D$15</f>
        <v>0</v>
      </c>
      <c r="E37" s="3">
        <f>INDEX(AllDataValues,MATCH($A37,Paths,FALSE),MATCH(E$17,Collections,FALSE))/E$15</f>
        <v>0</v>
      </c>
      <c r="F37" s="3">
        <f>INDEX(AllDataValues,MATCH($A37,Paths,FALSE),MATCH(F$17,Collections,FALSE))/F$15</f>
        <v>0.42857142857142855</v>
      </c>
    </row>
    <row r="38" spans="1:6" hidden="1">
      <c r="A38" s="2" t="s">
        <v>188</v>
      </c>
      <c r="B38" t="str">
        <f>RIGHT(A38,LEN(A38)-FIND("|",SUBSTITUTE(A38,"/","|",LEN(A38)-LEN(SUBSTITUTE(A38,"/","")))))</f>
        <v>srccontr</v>
      </c>
      <c r="C38" t="str">
        <f>MID(A38,FIND("|",SUBSTITUTE(A38,Delimiter,"|",Start))+1,IF(ISERROR(FIND("|",SUBSTITUTE(A38,Delimiter,"|",End))),255,FIND("|",SUBSTITUTE(A38,Delimiter,"|",End))-FIND("|",SUBSTITUTE(A38,Delimiter,"|",Start))-1))</f>
        <v>lineage/srcinfo/srccontr</v>
      </c>
      <c r="D38" s="3">
        <f>INDEX(AllDataValues,MATCH($A38,Paths,FALSE),MATCH(D$17,Collections,FALSE))/D$15</f>
        <v>0</v>
      </c>
      <c r="E38" s="3">
        <f>INDEX(AllDataValues,MATCH($A38,Paths,FALSE),MATCH(E$17,Collections,FALSE))/E$15</f>
        <v>0</v>
      </c>
      <c r="F38" s="3">
        <f>INDEX(AllDataValues,MATCH($A38,Paths,FALSE),MATCH(F$17,Collections,FALSE))/F$15</f>
        <v>0.42857142857142855</v>
      </c>
    </row>
    <row r="39" spans="1:6" hidden="1">
      <c r="A39" s="2" t="s">
        <v>186</v>
      </c>
      <c r="B39" t="str">
        <f>RIGHT(A39,LEN(A39)-FIND("|",SUBSTITUTE(A39,"/","|",LEN(A39)-LEN(SUBSTITUTE(A39,"/","")))))</f>
        <v>srccurr</v>
      </c>
      <c r="C39" t="str">
        <f>MID(A39,FIND("|",SUBSTITUTE(A39,Delimiter,"|",Start))+1,IF(ISERROR(FIND("|",SUBSTITUTE(A39,Delimiter,"|",End))),255,FIND("|",SUBSTITUTE(A39,Delimiter,"|",End))-FIND("|",SUBSTITUTE(A39,Delimiter,"|",Start))-1))</f>
        <v>lineage/srcinfo/srctime/srccurr</v>
      </c>
      <c r="D39" s="3">
        <f>INDEX(AllDataValues,MATCH($A39,Paths,FALSE),MATCH(D$17,Collections,FALSE))/D$15</f>
        <v>0</v>
      </c>
      <c r="E39" s="3">
        <f>INDEX(AllDataValues,MATCH($A39,Paths,FALSE),MATCH(E$17,Collections,FALSE))/E$15</f>
        <v>0</v>
      </c>
      <c r="F39" s="3">
        <f>INDEX(AllDataValues,MATCH($A39,Paths,FALSE),MATCH(F$17,Collections,FALSE))/F$15</f>
        <v>0.42857142857142855</v>
      </c>
    </row>
    <row r="40" spans="1:6" hidden="1">
      <c r="A40" s="2" t="s">
        <v>185</v>
      </c>
      <c r="B40" t="str">
        <f>RIGHT(A40,LEN(A40)-FIND("|",SUBSTITUTE(A40,"/","|",LEN(A40)-LEN(SUBSTITUTE(A40,"/","")))))</f>
        <v>caldate</v>
      </c>
      <c r="C40" t="str">
        <f>MID(A40,FIND("|",SUBSTITUTE(A40,Delimiter,"|",Start))+1,IF(ISERROR(FIND("|",SUBSTITUTE(A40,Delimiter,"|",End))),255,FIND("|",SUBSTITUTE(A40,Delimiter,"|",End))-FIND("|",SUBSTITUTE(A40,Delimiter,"|",Start))-1))</f>
        <v>lineage/srcinfo/srctime/timeinfo/sngdate</v>
      </c>
      <c r="D40" s="3">
        <f>INDEX(AllDataValues,MATCH($A40,Paths,FALSE),MATCH(D$17,Collections,FALSE))/D$15</f>
        <v>0</v>
      </c>
      <c r="E40" s="3">
        <f>INDEX(AllDataValues,MATCH($A40,Paths,FALSE),MATCH(E$17,Collections,FALSE))/E$15</f>
        <v>0</v>
      </c>
      <c r="F40" s="3">
        <f>INDEX(AllDataValues,MATCH($A40,Paths,FALSE),MATCH(F$17,Collections,FALSE))/F$15</f>
        <v>0.42857142857142855</v>
      </c>
    </row>
    <row r="41" spans="1:6" hidden="1">
      <c r="A41" s="2" t="s">
        <v>184</v>
      </c>
      <c r="B41" t="str">
        <f>RIGHT(A41,LEN(A41)-FIND("|",SUBSTITUTE(A41,"/","|",LEN(A41)-LEN(SUBSTITUTE(A41,"/","")))))</f>
        <v>typesrc</v>
      </c>
      <c r="C41" t="str">
        <f>MID(A41,FIND("|",SUBSTITUTE(A41,Delimiter,"|",Start))+1,IF(ISERROR(FIND("|",SUBSTITUTE(A41,Delimiter,"|",End))),255,FIND("|",SUBSTITUTE(A41,Delimiter,"|",End))-FIND("|",SUBSTITUTE(A41,Delimiter,"|",Start))-1))</f>
        <v>lineage/srcinfo/typesrc</v>
      </c>
      <c r="D41" s="3">
        <f>INDEX(AllDataValues,MATCH($A41,Paths,FALSE),MATCH(D$17,Collections,FALSE))/D$15</f>
        <v>0</v>
      </c>
      <c r="E41" s="3">
        <f>INDEX(AllDataValues,MATCH($A41,Paths,FALSE),MATCH(E$17,Collections,FALSE))/E$15</f>
        <v>0</v>
      </c>
      <c r="F41" s="3">
        <f>INDEX(AllDataValues,MATCH($A41,Paths,FALSE),MATCH(F$17,Collections,FALSE))/F$15</f>
        <v>0.42857142857142855</v>
      </c>
    </row>
    <row r="42" spans="1:6" hidden="1">
      <c r="A42" s="2" t="s">
        <v>37</v>
      </c>
      <c r="B42" t="str">
        <f>RIGHT(A42,LEN(A42)-FIND("|",SUBSTITUTE(A42,"/","|",LEN(A42)-LEN(SUBSTITUTE(A42,"/","")))))</f>
        <v>logic</v>
      </c>
      <c r="C42" t="str">
        <f>MID(A42,FIND("|",SUBSTITUTE(A42,Delimiter,"|",Start))+1,IF(ISERROR(FIND("|",SUBSTITUTE(A42,Delimiter,"|",End))),255,FIND("|",SUBSTITUTE(A42,Delimiter,"|",End))-FIND("|",SUBSTITUTE(A42,Delimiter,"|",Start))-1))</f>
        <v>logic</v>
      </c>
      <c r="D42" s="3">
        <f>INDEX(AllDataValues,MATCH($A42,Paths,FALSE),MATCH(D$17,Collections,FALSE))/D$15</f>
        <v>0</v>
      </c>
      <c r="E42" s="3">
        <f>INDEX(AllDataValues,MATCH($A42,Paths,FALSE),MATCH(E$17,Collections,FALSE))/E$15</f>
        <v>0.5535714285714286</v>
      </c>
      <c r="F42" s="3">
        <f>INDEX(AllDataValues,MATCH($A42,Paths,FALSE),MATCH(F$17,Collections,FALSE))/F$15</f>
        <v>0.7142857142857143</v>
      </c>
    </row>
    <row r="43" spans="1:6" hidden="1">
      <c r="A43" s="2" t="s">
        <v>142</v>
      </c>
      <c r="B43" t="str">
        <f>RIGHT(A43,LEN(A43)-FIND("|",SUBSTITUTE(A43,"/","|",LEN(A43)-LEN(SUBSTITUTE(A43,"/","")))))</f>
        <v>horizpar</v>
      </c>
      <c r="C43" t="str">
        <f>MID(A43,FIND("|",SUBSTITUTE(A43,Delimiter,"|",Start))+1,IF(ISERROR(FIND("|",SUBSTITUTE(A43,Delimiter,"|",End))),255,FIND("|",SUBSTITUTE(A43,Delimiter,"|",End))-FIND("|",SUBSTITUTE(A43,Delimiter,"|",Start))-1))</f>
        <v>posacc/horizpa/horizpar</v>
      </c>
      <c r="D43" s="3">
        <f>INDEX(AllDataValues,MATCH($A43,Paths,FALSE),MATCH(D$17,Collections,FALSE))/D$15</f>
        <v>0</v>
      </c>
      <c r="E43" s="3">
        <f>INDEX(AllDataValues,MATCH($A43,Paths,FALSE),MATCH(E$17,Collections,FALSE))/E$15</f>
        <v>0</v>
      </c>
      <c r="F43" s="3">
        <f>INDEX(AllDataValues,MATCH($A43,Paths,FALSE),MATCH(F$17,Collections,FALSE))/F$15</f>
        <v>0.42857142857142855</v>
      </c>
    </row>
    <row r="44" spans="1:6" hidden="1">
      <c r="A44" s="2" t="s">
        <v>165</v>
      </c>
      <c r="B44" t="str">
        <f>RIGHT(A44,LEN(A44)-FIND("|",SUBSTITUTE(A44,"/","|",LEN(A44)-LEN(SUBSTITUTE(A44,"/","")))))</f>
        <v>vertaccr</v>
      </c>
      <c r="C44" t="str">
        <f>MID(A44,FIND("|",SUBSTITUTE(A44,Delimiter,"|",Start))+1,IF(ISERROR(FIND("|",SUBSTITUTE(A44,Delimiter,"|",End))),255,FIND("|",SUBSTITUTE(A44,Delimiter,"|",End))-FIND("|",SUBSTITUTE(A44,Delimiter,"|",Start))-1))</f>
        <v>posacc/vertacc/vertaccr</v>
      </c>
      <c r="D44" s="3">
        <f>INDEX(AllDataValues,MATCH($A44,Paths,FALSE),MATCH(D$17,Collections,FALSE))/D$15</f>
        <v>0</v>
      </c>
      <c r="E44" s="3">
        <f>INDEX(AllDataValues,MATCH($A44,Paths,FALSE),MATCH(E$17,Collections,FALSE))/E$15</f>
        <v>0</v>
      </c>
      <c r="F44" s="3">
        <f>INDEX(AllDataValues,MATCH($A44,Paths,FALSE),MATCH(F$17,Collections,FALSE))/F$15</f>
        <v>0.14285714285714285</v>
      </c>
    </row>
    <row r="45" spans="1:6" hidden="1">
      <c r="A45" s="2" t="s">
        <v>150</v>
      </c>
      <c r="B45" t="str">
        <f>RIGHT(A45,LEN(A45)-FIND("|",SUBSTITUTE(A45,"/","|",LEN(A45)-LEN(SUBSTITUTE(A45,"/","")))))</f>
        <v>custom</v>
      </c>
      <c r="C45" t="str">
        <f>MID(A45,FIND("|",SUBSTITUTE(A45,Delimiter,"|",Start))+1,IF(ISERROR(FIND("|",SUBSTITUTE(A45,Delimiter,"|",End))),255,FIND("|",SUBSTITUTE(A45,Delimiter,"|",End))-FIND("|",SUBSTITUTE(A45,Delimiter,"|",Start))-1))</f>
        <v>custom</v>
      </c>
      <c r="D45" s="3">
        <f>INDEX(AllDataValues,MATCH($A45,Paths,FALSE),MATCH(D$17,Collections,FALSE))/D$15</f>
        <v>0</v>
      </c>
      <c r="E45" s="3">
        <f>INDEX(AllDataValues,MATCH($A45,Paths,FALSE),MATCH(E$17,Collections,FALSE))/E$15</f>
        <v>0</v>
      </c>
      <c r="F45" s="3">
        <f>INDEX(AllDataValues,MATCH($A45,Paths,FALSE),MATCH(F$17,Collections,FALSE))/F$15</f>
        <v>0.5714285714285714</v>
      </c>
    </row>
    <row r="46" spans="1:6" hidden="1">
      <c r="A46" s="2" t="s">
        <v>114</v>
      </c>
      <c r="B46" t="str">
        <f>RIGHT(A46,LEN(A46)-FIND("|",SUBSTITUTE(A46,"/","|",LEN(A46)-LEN(SUBSTITUTE(A46,"/","")))))</f>
        <v>distliab</v>
      </c>
      <c r="C46" t="str">
        <f>MID(A46,FIND("|",SUBSTITUTE(A46,Delimiter,"|",Start))+1,IF(ISERROR(FIND("|",SUBSTITUTE(A46,Delimiter,"|",End))),255,FIND("|",SUBSTITUTE(A46,Delimiter,"|",End))-FIND("|",SUBSTITUTE(A46,Delimiter,"|",Start))-1))</f>
        <v>distliab</v>
      </c>
      <c r="D46" s="3">
        <f>INDEX(AllDataValues,MATCH($A46,Paths,FALSE),MATCH(D$17,Collections,FALSE))/D$15</f>
        <v>0</v>
      </c>
      <c r="E46" s="3">
        <f>INDEX(AllDataValues,MATCH($A46,Paths,FALSE),MATCH(E$17,Collections,FALSE))/E$15</f>
        <v>0</v>
      </c>
      <c r="F46" s="3">
        <f>INDEX(AllDataValues,MATCH($A46,Paths,FALSE),MATCH(F$17,Collections,FALSE))/F$15</f>
        <v>1</v>
      </c>
    </row>
    <row r="47" spans="1:6">
      <c r="A47" s="2" t="s">
        <v>46</v>
      </c>
      <c r="B47" t="str">
        <f>RIGHT(A47,LEN(A47)-FIND("|",SUBSTITUTE(A47,"/","|",LEN(A47)-LEN(SUBSTITUTE(A47,"/","")))))</f>
        <v>address</v>
      </c>
      <c r="C47" t="str">
        <f>MID(A47,FIND("|",SUBSTITUTE(A47,Delimiter,"|",Start))+1,IF(ISERROR(FIND("|",SUBSTITUTE(A47,Delimiter,"|",End))),255,FIND("|",SUBSTITUTE(A47,Delimiter,"|",End))-FIND("|",SUBSTITUTE(A47,Delimiter,"|",Start))-1))</f>
        <v>distrib/cntinfo/cntaddr/address</v>
      </c>
      <c r="D47" s="3">
        <f>INDEX(AllDataValues,MATCH($A47,Paths,FALSE),MATCH(D$17,Collections,FALSE))/D$15</f>
        <v>0</v>
      </c>
      <c r="E47" s="3">
        <f>INDEX(AllDataValues,MATCH($A47,Paths,FALSE),MATCH(E$17,Collections,FALSE))/E$15</f>
        <v>1</v>
      </c>
      <c r="F47" s="3">
        <f>INDEX(AllDataValues,MATCH($A47,Paths,FALSE),MATCH(F$17,Collections,FALSE))/F$15</f>
        <v>1.1428571428571428</v>
      </c>
    </row>
    <row r="48" spans="1:6">
      <c r="A48" s="2" t="s">
        <v>45</v>
      </c>
      <c r="B48" t="str">
        <f>RIGHT(A48,LEN(A48)-FIND("|",SUBSTITUTE(A48,"/","|",LEN(A48)-LEN(SUBSTITUTE(A48,"/","")))))</f>
        <v>addrtype</v>
      </c>
      <c r="C48" t="str">
        <f>MID(A48,FIND("|",SUBSTITUTE(A48,Delimiter,"|",Start))+1,IF(ISERROR(FIND("|",SUBSTITUTE(A48,Delimiter,"|",End))),255,FIND("|",SUBSTITUTE(A48,Delimiter,"|",End))-FIND("|",SUBSTITUTE(A48,Delimiter,"|",Start))-1))</f>
        <v>distrib/cntinfo/cntaddr/addrtype</v>
      </c>
      <c r="D48" s="3">
        <f>INDEX(AllDataValues,MATCH($A48,Paths,FALSE),MATCH(D$17,Collections,FALSE))/D$15</f>
        <v>0</v>
      </c>
      <c r="E48" s="3">
        <f>INDEX(AllDataValues,MATCH($A48,Paths,FALSE),MATCH(E$17,Collections,FALSE))/E$15</f>
        <v>1</v>
      </c>
      <c r="F48" s="3">
        <f>INDEX(AllDataValues,MATCH($A48,Paths,FALSE),MATCH(F$17,Collections,FALSE))/F$15</f>
        <v>1.1428571428571428</v>
      </c>
    </row>
    <row r="49" spans="1:6">
      <c r="A49" s="2" t="s">
        <v>47</v>
      </c>
      <c r="B49" t="str">
        <f>RIGHT(A49,LEN(A49)-FIND("|",SUBSTITUTE(A49,"/","|",LEN(A49)-LEN(SUBSTITUTE(A49,"/","")))))</f>
        <v>city</v>
      </c>
      <c r="C49" t="str">
        <f>MID(A49,FIND("|",SUBSTITUTE(A49,Delimiter,"|",Start))+1,IF(ISERROR(FIND("|",SUBSTITUTE(A49,Delimiter,"|",End))),255,FIND("|",SUBSTITUTE(A49,Delimiter,"|",End))-FIND("|",SUBSTITUTE(A49,Delimiter,"|",Start))-1))</f>
        <v>distrib/cntinfo/cntaddr/city</v>
      </c>
      <c r="D49" s="3">
        <f>INDEX(AllDataValues,MATCH($A49,Paths,FALSE),MATCH(D$17,Collections,FALSE))/D$15</f>
        <v>0</v>
      </c>
      <c r="E49" s="3">
        <f>INDEX(AllDataValues,MATCH($A49,Paths,FALSE),MATCH(E$17,Collections,FALSE))/E$15</f>
        <v>1</v>
      </c>
      <c r="F49" s="3">
        <f>INDEX(AllDataValues,MATCH($A49,Paths,FALSE),MATCH(F$17,Collections,FALSE))/F$15</f>
        <v>1.1428571428571428</v>
      </c>
    </row>
    <row r="50" spans="1:6">
      <c r="A50" s="2" t="s">
        <v>50</v>
      </c>
      <c r="B50" t="str">
        <f>RIGHT(A50,LEN(A50)-FIND("|",SUBSTITUTE(A50,"/","|",LEN(A50)-LEN(SUBSTITUTE(A50,"/","")))))</f>
        <v>country</v>
      </c>
      <c r="C50" t="str">
        <f>MID(A50,FIND("|",SUBSTITUTE(A50,Delimiter,"|",Start))+1,IF(ISERROR(FIND("|",SUBSTITUTE(A50,Delimiter,"|",End))),255,FIND("|",SUBSTITUTE(A50,Delimiter,"|",End))-FIND("|",SUBSTITUTE(A50,Delimiter,"|",Start))-1))</f>
        <v>distrib/cntinfo/cntaddr/country</v>
      </c>
      <c r="D50" s="3">
        <f>INDEX(AllDataValues,MATCH($A50,Paths,FALSE),MATCH(D$17,Collections,FALSE))/D$15</f>
        <v>0</v>
      </c>
      <c r="E50" s="3">
        <f>INDEX(AllDataValues,MATCH($A50,Paths,FALSE),MATCH(E$17,Collections,FALSE))/E$15</f>
        <v>1</v>
      </c>
      <c r="F50" s="3">
        <f>INDEX(AllDataValues,MATCH($A50,Paths,FALSE),MATCH(F$17,Collections,FALSE))/F$15</f>
        <v>0.5714285714285714</v>
      </c>
    </row>
    <row r="51" spans="1:6">
      <c r="A51" s="2" t="s">
        <v>49</v>
      </c>
      <c r="B51" t="str">
        <f>RIGHT(A51,LEN(A51)-FIND("|",SUBSTITUTE(A51,"/","|",LEN(A51)-LEN(SUBSTITUTE(A51,"/","")))))</f>
        <v>postal</v>
      </c>
      <c r="C51" t="str">
        <f>MID(A51,FIND("|",SUBSTITUTE(A51,Delimiter,"|",Start))+1,IF(ISERROR(FIND("|",SUBSTITUTE(A51,Delimiter,"|",End))),255,FIND("|",SUBSTITUTE(A51,Delimiter,"|",End))-FIND("|",SUBSTITUTE(A51,Delimiter,"|",Start))-1))</f>
        <v>distrib/cntinfo/cntaddr/postal</v>
      </c>
      <c r="D51" s="3">
        <f>INDEX(AllDataValues,MATCH($A51,Paths,FALSE),MATCH(D$17,Collections,FALSE))/D$15</f>
        <v>0</v>
      </c>
      <c r="E51" s="3">
        <f>INDEX(AllDataValues,MATCH($A51,Paths,FALSE),MATCH(E$17,Collections,FALSE))/E$15</f>
        <v>1</v>
      </c>
      <c r="F51" s="3">
        <f>INDEX(AllDataValues,MATCH($A51,Paths,FALSE),MATCH(F$17,Collections,FALSE))/F$15</f>
        <v>1.1428571428571428</v>
      </c>
    </row>
    <row r="52" spans="1:6">
      <c r="A52" s="2" t="s">
        <v>48</v>
      </c>
      <c r="B52" t="str">
        <f>RIGHT(A52,LEN(A52)-FIND("|",SUBSTITUTE(A52,"/","|",LEN(A52)-LEN(SUBSTITUTE(A52,"/","")))))</f>
        <v>state</v>
      </c>
      <c r="C52" t="str">
        <f>MID(A52,FIND("|",SUBSTITUTE(A52,Delimiter,"|",Start))+1,IF(ISERROR(FIND("|",SUBSTITUTE(A52,Delimiter,"|",End))),255,FIND("|",SUBSTITUTE(A52,Delimiter,"|",End))-FIND("|",SUBSTITUTE(A52,Delimiter,"|",Start))-1))</f>
        <v>distrib/cntinfo/cntaddr/state</v>
      </c>
      <c r="D52" s="3">
        <f>INDEX(AllDataValues,MATCH($A52,Paths,FALSE),MATCH(D$17,Collections,FALSE))/D$15</f>
        <v>0</v>
      </c>
      <c r="E52" s="3">
        <f>INDEX(AllDataValues,MATCH($A52,Paths,FALSE),MATCH(E$17,Collections,FALSE))/E$15</f>
        <v>1</v>
      </c>
      <c r="F52" s="3">
        <f>INDEX(AllDataValues,MATCH($A52,Paths,FALSE),MATCH(F$17,Collections,FALSE))/F$15</f>
        <v>1.1428571428571428</v>
      </c>
    </row>
    <row r="53" spans="1:6">
      <c r="A53" s="2" t="s">
        <v>51</v>
      </c>
      <c r="B53" t="str">
        <f>RIGHT(A53,LEN(A53)-FIND("|",SUBSTITUTE(A53,"/","|",LEN(A53)-LEN(SUBSTITUTE(A53,"/","")))))</f>
        <v>cntemail</v>
      </c>
      <c r="C53" t="str">
        <f>MID(A53,FIND("|",SUBSTITUTE(A53,Delimiter,"|",Start))+1,IF(ISERROR(FIND("|",SUBSTITUTE(A53,Delimiter,"|",End))),255,FIND("|",SUBSTITUTE(A53,Delimiter,"|",End))-FIND("|",SUBSTITUTE(A53,Delimiter,"|",Start))-1))</f>
        <v>distrib/cntinfo/cntemail</v>
      </c>
      <c r="D53" s="3">
        <f>INDEX(AllDataValues,MATCH($A53,Paths,FALSE),MATCH(D$17,Collections,FALSE))/D$15</f>
        <v>1</v>
      </c>
      <c r="E53" s="3">
        <f>INDEX(AllDataValues,MATCH($A53,Paths,FALSE),MATCH(E$17,Collections,FALSE))/E$15</f>
        <v>1</v>
      </c>
      <c r="F53" s="3">
        <f>INDEX(AllDataValues,MATCH($A53,Paths,FALSE),MATCH(F$17,Collections,FALSE))/F$15</f>
        <v>0.8571428571428571</v>
      </c>
    </row>
    <row r="54" spans="1:6">
      <c r="A54" s="2" t="s">
        <v>218</v>
      </c>
      <c r="B54" t="str">
        <f>RIGHT(A54,LEN(A54)-FIND("|",SUBSTITUTE(A54,"/","|",LEN(A54)-LEN(SUBSTITUTE(A54,"/","")))))</f>
        <v>cntfax</v>
      </c>
      <c r="C54" t="str">
        <f>MID(A54,FIND("|",SUBSTITUTE(A54,Delimiter,"|",Start))+1,IF(ISERROR(FIND("|",SUBSTITUTE(A54,Delimiter,"|",End))),255,FIND("|",SUBSTITUTE(A54,Delimiter,"|",End))-FIND("|",SUBSTITUTE(A54,Delimiter,"|",Start))-1))</f>
        <v>distrib/cntinfo/cntfax</v>
      </c>
      <c r="D54" s="3">
        <f>INDEX(AllDataValues,MATCH($A54,Paths,FALSE),MATCH(D$17,Collections,FALSE))/D$15</f>
        <v>1</v>
      </c>
      <c r="E54" s="3">
        <f>INDEX(AllDataValues,MATCH($A54,Paths,FALSE),MATCH(E$17,Collections,FALSE))/E$15</f>
        <v>0</v>
      </c>
      <c r="F54" s="3">
        <f>INDEX(AllDataValues,MATCH($A54,Paths,FALSE),MATCH(F$17,Collections,FALSE))/F$15</f>
        <v>0</v>
      </c>
    </row>
    <row r="55" spans="1:6">
      <c r="A55" s="2" t="s">
        <v>164</v>
      </c>
      <c r="B55" t="str">
        <f>RIGHT(A55,LEN(A55)-FIND("|",SUBSTITUTE(A55,"/","|",LEN(A55)-LEN(SUBSTITUTE(A55,"/","")))))</f>
        <v>cntorg</v>
      </c>
      <c r="C55" t="str">
        <f>MID(A55,FIND("|",SUBSTITUTE(A55,Delimiter,"|",Start))+1,IF(ISERROR(FIND("|",SUBSTITUTE(A55,Delimiter,"|",End))),255,FIND("|",SUBSTITUTE(A55,Delimiter,"|",End))-FIND("|",SUBSTITUTE(A55,Delimiter,"|",Start))-1))</f>
        <v>distrib/cntinfo/cntorgp/cntorg</v>
      </c>
      <c r="D55" s="3">
        <f>INDEX(AllDataValues,MATCH($A55,Paths,FALSE),MATCH(D$17,Collections,FALSE))/D$15</f>
        <v>0</v>
      </c>
      <c r="E55" s="3">
        <f>INDEX(AllDataValues,MATCH($A55,Paths,FALSE),MATCH(E$17,Collections,FALSE))/E$15</f>
        <v>0</v>
      </c>
      <c r="F55" s="3">
        <f>INDEX(AllDataValues,MATCH($A55,Paths,FALSE),MATCH(F$17,Collections,FALSE))/F$15</f>
        <v>0.2857142857142857</v>
      </c>
    </row>
    <row r="56" spans="1:6">
      <c r="A56" s="2" t="s">
        <v>209</v>
      </c>
      <c r="B56" t="str">
        <f>RIGHT(A56,LEN(A56)-FIND("|",SUBSTITUTE(A56,"/","|",LEN(A56)-LEN(SUBSTITUTE(A56,"/","")))))</f>
        <v>cntper</v>
      </c>
      <c r="C56" t="str">
        <f>MID(A56,FIND("|",SUBSTITUTE(A56,Delimiter,"|",Start))+1,IF(ISERROR(FIND("|",SUBSTITUTE(A56,Delimiter,"|",End))),255,FIND("|",SUBSTITUTE(A56,Delimiter,"|",End))-FIND("|",SUBSTITUTE(A56,Delimiter,"|",Start))-1))</f>
        <v>distrib/cntinfo/cntorgp/cntper</v>
      </c>
      <c r="D56" s="3">
        <f>INDEX(AllDataValues,MATCH($A56,Paths,FALSE),MATCH(D$17,Collections,FALSE))/D$15</f>
        <v>0</v>
      </c>
      <c r="E56" s="3">
        <f>INDEX(AllDataValues,MATCH($A56,Paths,FALSE),MATCH(E$17,Collections,FALSE))/E$15</f>
        <v>0</v>
      </c>
      <c r="F56" s="3">
        <f>INDEX(AllDataValues,MATCH($A56,Paths,FALSE),MATCH(F$17,Collections,FALSE))/F$15</f>
        <v>0.14285714285714285</v>
      </c>
    </row>
    <row r="57" spans="1:6">
      <c r="A57" s="2" t="s">
        <v>44</v>
      </c>
      <c r="B57" t="str">
        <f>RIGHT(A57,LEN(A57)-FIND("|",SUBSTITUTE(A57,"/","|",LEN(A57)-LEN(SUBSTITUTE(A57,"/","")))))</f>
        <v>cntorg</v>
      </c>
      <c r="C57" t="str">
        <f>MID(A57,FIND("|",SUBSTITUTE(A57,Delimiter,"|",Start))+1,IF(ISERROR(FIND("|",SUBSTITUTE(A57,Delimiter,"|",End))),255,FIND("|",SUBSTITUTE(A57,Delimiter,"|",End))-FIND("|",SUBSTITUTE(A57,Delimiter,"|",Start))-1))</f>
        <v>distrib/cntinfo/cntperp/cntorg</v>
      </c>
      <c r="D57" s="3">
        <f>INDEX(AllDataValues,MATCH($A57,Paths,FALSE),MATCH(D$17,Collections,FALSE))/D$15</f>
        <v>1</v>
      </c>
      <c r="E57" s="3">
        <f>INDEX(AllDataValues,MATCH($A57,Paths,FALSE),MATCH(E$17,Collections,FALSE))/E$15</f>
        <v>1</v>
      </c>
      <c r="F57" s="3">
        <f>INDEX(AllDataValues,MATCH($A57,Paths,FALSE),MATCH(F$17,Collections,FALSE))/F$15</f>
        <v>0.42857142857142855</v>
      </c>
    </row>
    <row r="58" spans="1:6">
      <c r="A58" s="2" t="s">
        <v>43</v>
      </c>
      <c r="B58" t="str">
        <f>RIGHT(A58,LEN(A58)-FIND("|",SUBSTITUTE(A58,"/","|",LEN(A58)-LEN(SUBSTITUTE(A58,"/","")))))</f>
        <v>cntper</v>
      </c>
      <c r="C58" t="str">
        <f>MID(A58,FIND("|",SUBSTITUTE(A58,Delimiter,"|",Start))+1,IF(ISERROR(FIND("|",SUBSTITUTE(A58,Delimiter,"|",End))),255,FIND("|",SUBSTITUTE(A58,Delimiter,"|",End))-FIND("|",SUBSTITUTE(A58,Delimiter,"|",Start))-1))</f>
        <v>distrib/cntinfo/cntperp/cntper</v>
      </c>
      <c r="D58" s="3">
        <f>INDEX(AllDataValues,MATCH($A58,Paths,FALSE),MATCH(D$17,Collections,FALSE))/D$15</f>
        <v>1</v>
      </c>
      <c r="E58" s="3">
        <f>INDEX(AllDataValues,MATCH($A58,Paths,FALSE),MATCH(E$17,Collections,FALSE))/E$15</f>
        <v>1</v>
      </c>
      <c r="F58" s="3">
        <f>INDEX(AllDataValues,MATCH($A58,Paths,FALSE),MATCH(F$17,Collections,FALSE))/F$15</f>
        <v>0.5714285714285714</v>
      </c>
    </row>
    <row r="59" spans="1:6">
      <c r="A59" s="2" t="s">
        <v>176</v>
      </c>
      <c r="B59" t="str">
        <f>RIGHT(A59,LEN(A59)-FIND("|",SUBSTITUTE(A59,"/","|",LEN(A59)-LEN(SUBSTITUTE(A59,"/","")))))</f>
        <v>cntpos</v>
      </c>
      <c r="C59" t="str">
        <f>MID(A59,FIND("|",SUBSTITUTE(A59,Delimiter,"|",Start))+1,IF(ISERROR(FIND("|",SUBSTITUTE(A59,Delimiter,"|",End))),255,FIND("|",SUBSTITUTE(A59,Delimiter,"|",End))-FIND("|",SUBSTITUTE(A59,Delimiter,"|",Start))-1))</f>
        <v>distrib/cntinfo/cntpos</v>
      </c>
      <c r="D59" s="3">
        <f>INDEX(AllDataValues,MATCH($A59,Paths,FALSE),MATCH(D$17,Collections,FALSE))/D$15</f>
        <v>0</v>
      </c>
      <c r="E59" s="3">
        <f>INDEX(AllDataValues,MATCH($A59,Paths,FALSE),MATCH(E$17,Collections,FALSE))/E$15</f>
        <v>0</v>
      </c>
      <c r="F59" s="3">
        <f>INDEX(AllDataValues,MATCH($A59,Paths,FALSE),MATCH(F$17,Collections,FALSE))/F$15</f>
        <v>0.42857142857142855</v>
      </c>
    </row>
    <row r="60" spans="1:6">
      <c r="A60" s="2" t="s">
        <v>112</v>
      </c>
      <c r="B60" t="str">
        <f>RIGHT(A60,LEN(A60)-FIND("|",SUBSTITUTE(A60,"/","|",LEN(A60)-LEN(SUBSTITUTE(A60,"/","")))))</f>
        <v>cntvoice</v>
      </c>
      <c r="C60" t="str">
        <f>MID(A60,FIND("|",SUBSTITUTE(A60,Delimiter,"|",Start))+1,IF(ISERROR(FIND("|",SUBSTITUTE(A60,Delimiter,"|",End))),255,FIND("|",SUBSTITUTE(A60,Delimiter,"|",End))-FIND("|",SUBSTITUTE(A60,Delimiter,"|",Start))-1))</f>
        <v>distrib/cntinfo/cntvoice</v>
      </c>
      <c r="D60" s="3">
        <f>INDEX(AllDataValues,MATCH($A60,Paths,FALSE),MATCH(D$17,Collections,FALSE))/D$15</f>
        <v>1</v>
      </c>
      <c r="E60" s="3">
        <f>INDEX(AllDataValues,MATCH($A60,Paths,FALSE),MATCH(E$17,Collections,FALSE))/E$15</f>
        <v>0</v>
      </c>
      <c r="F60" s="3">
        <f>INDEX(AllDataValues,MATCH($A60,Paths,FALSE),MATCH(F$17,Collections,FALSE))/F$15</f>
        <v>1</v>
      </c>
    </row>
    <row r="61" spans="1:6">
      <c r="A61" s="2" t="s">
        <v>210</v>
      </c>
      <c r="B61" t="str">
        <f>RIGHT(A61,LEN(A61)-FIND("|",SUBSTITUTE(A61,"/","|",LEN(A61)-LEN(SUBSTITUTE(A61,"/","")))))</f>
        <v>hours</v>
      </c>
      <c r="C61" t="str">
        <f>MID(A61,FIND("|",SUBSTITUTE(A61,Delimiter,"|",Start))+1,IF(ISERROR(FIND("|",SUBSTITUTE(A61,Delimiter,"|",End))),255,FIND("|",SUBSTITUTE(A61,Delimiter,"|",End))-FIND("|",SUBSTITUTE(A61,Delimiter,"|",Start))-1))</f>
        <v>distrib/cntinfo/hours</v>
      </c>
      <c r="D61" s="3">
        <f>INDEX(AllDataValues,MATCH($A61,Paths,FALSE),MATCH(D$17,Collections,FALSE))/D$15</f>
        <v>0</v>
      </c>
      <c r="E61" s="3">
        <f>INDEX(AllDataValues,MATCH($A61,Paths,FALSE),MATCH(E$17,Collections,FALSE))/E$15</f>
        <v>0</v>
      </c>
      <c r="F61" s="3">
        <f>INDEX(AllDataValues,MATCH($A61,Paths,FALSE),MATCH(F$17,Collections,FALSE))/F$15</f>
        <v>0.14285714285714285</v>
      </c>
    </row>
    <row r="62" spans="1:6" hidden="1">
      <c r="A62" s="2" t="s">
        <v>113</v>
      </c>
      <c r="B62" t="str">
        <f>RIGHT(A62,LEN(A62)-FIND("|",SUBSTITUTE(A62,"/","|",LEN(A62)-LEN(SUBSTITUTE(A62,"/","")))))</f>
        <v>resdesc</v>
      </c>
      <c r="C62" t="str">
        <f>MID(A62,FIND("|",SUBSTITUTE(A62,Delimiter,"|",Start))+1,IF(ISERROR(FIND("|",SUBSTITUTE(A62,Delimiter,"|",End))),255,FIND("|",SUBSTITUTE(A62,Delimiter,"|",End))-FIND("|",SUBSTITUTE(A62,Delimiter,"|",Start))-1))</f>
        <v>resdesc</v>
      </c>
      <c r="D62" s="3">
        <f>INDEX(AllDataValues,MATCH($A62,Paths,FALSE),MATCH(D$17,Collections,FALSE))/D$15</f>
        <v>1</v>
      </c>
      <c r="E62" s="3">
        <f>INDEX(AllDataValues,MATCH($A62,Paths,FALSE),MATCH(E$17,Collections,FALSE))/E$15</f>
        <v>0</v>
      </c>
      <c r="F62" s="3">
        <f>INDEX(AllDataValues,MATCH($A62,Paths,FALSE),MATCH(F$17,Collections,FALSE))/F$15</f>
        <v>0.7142857142857143</v>
      </c>
    </row>
    <row r="63" spans="1:6" hidden="1">
      <c r="A63" s="2" t="s">
        <v>147</v>
      </c>
      <c r="B63" t="str">
        <f>RIGHT(A63,LEN(A63)-FIND("|",SUBSTITUTE(A63,"/","|",LEN(A63)-LEN(SUBSTITUTE(A63,"/","")))))</f>
        <v>filedec</v>
      </c>
      <c r="C63" t="str">
        <f>MID(A63,FIND("|",SUBSTITUTE(A63,Delimiter,"|",Start))+1,IF(ISERROR(FIND("|",SUBSTITUTE(A63,Delimiter,"|",End))),255,FIND("|",SUBSTITUTE(A63,Delimiter,"|",End))-FIND("|",SUBSTITUTE(A63,Delimiter,"|",Start))-1))</f>
        <v>stdorder/digform/digtinfo/filedec</v>
      </c>
      <c r="D63" s="3">
        <f>INDEX(AllDataValues,MATCH($A63,Paths,FALSE),MATCH(D$17,Collections,FALSE))/D$15</f>
        <v>0</v>
      </c>
      <c r="E63" s="3">
        <f>INDEX(AllDataValues,MATCH($A63,Paths,FALSE),MATCH(E$17,Collections,FALSE))/E$15</f>
        <v>0</v>
      </c>
      <c r="F63" s="3">
        <f>INDEX(AllDataValues,MATCH($A63,Paths,FALSE),MATCH(F$17,Collections,FALSE))/F$15</f>
        <v>0.14285714285714285</v>
      </c>
    </row>
    <row r="64" spans="1:6" hidden="1">
      <c r="A64" s="2" t="s">
        <v>116</v>
      </c>
      <c r="B64" t="str">
        <f>RIGHT(A64,LEN(A64)-FIND("|",SUBSTITUTE(A64,"/","|",LEN(A64)-LEN(SUBSTITUTE(A64,"/","")))))</f>
        <v>formcont</v>
      </c>
      <c r="C64" t="str">
        <f>MID(A64,FIND("|",SUBSTITUTE(A64,Delimiter,"|",Start))+1,IF(ISERROR(FIND("|",SUBSTITUTE(A64,Delimiter,"|",End))),255,FIND("|",SUBSTITUTE(A64,Delimiter,"|",End))-FIND("|",SUBSTITUTE(A64,Delimiter,"|",Start))-1))</f>
        <v>stdorder/digform/digtinfo/formcont</v>
      </c>
      <c r="D64" s="3">
        <f>INDEX(AllDataValues,MATCH($A64,Paths,FALSE),MATCH(D$17,Collections,FALSE))/D$15</f>
        <v>0</v>
      </c>
      <c r="E64" s="3">
        <f>INDEX(AllDataValues,MATCH($A64,Paths,FALSE),MATCH(E$17,Collections,FALSE))/E$15</f>
        <v>0</v>
      </c>
      <c r="F64" s="3">
        <f>INDEX(AllDataValues,MATCH($A64,Paths,FALSE),MATCH(F$17,Collections,FALSE))/F$15</f>
        <v>4.8571428571428568</v>
      </c>
    </row>
    <row r="65" spans="1:6" hidden="1">
      <c r="A65" s="2" t="s">
        <v>115</v>
      </c>
      <c r="B65" t="str">
        <f>RIGHT(A65,LEN(A65)-FIND("|",SUBSTITUTE(A65,"/","|",LEN(A65)-LEN(SUBSTITUTE(A65,"/","")))))</f>
        <v>formname</v>
      </c>
      <c r="C65" t="str">
        <f>MID(A65,FIND("|",SUBSTITUTE(A65,Delimiter,"|",Start))+1,IF(ISERROR(FIND("|",SUBSTITUTE(A65,Delimiter,"|",End))),255,FIND("|",SUBSTITUTE(A65,Delimiter,"|",End))-FIND("|",SUBSTITUTE(A65,Delimiter,"|",Start))-1))</f>
        <v>stdorder/digform/digtinfo/formname</v>
      </c>
      <c r="D65" s="3">
        <f>INDEX(AllDataValues,MATCH($A65,Paths,FALSE),MATCH(D$17,Collections,FALSE))/D$15</f>
        <v>0</v>
      </c>
      <c r="E65" s="3">
        <f>INDEX(AllDataValues,MATCH($A65,Paths,FALSE),MATCH(E$17,Collections,FALSE))/E$15</f>
        <v>0</v>
      </c>
      <c r="F65" s="3">
        <f>INDEX(AllDataValues,MATCH($A65,Paths,FALSE),MATCH(F$17,Collections,FALSE))/F$15</f>
        <v>4.8571428571428568</v>
      </c>
    </row>
    <row r="66" spans="1:6" hidden="1">
      <c r="A66" s="2" t="s">
        <v>148</v>
      </c>
      <c r="B66" t="str">
        <f>RIGHT(A66,LEN(A66)-FIND("|",SUBSTITUTE(A66,"/","|",LEN(A66)-LEN(SUBSTITUTE(A66,"/","")))))</f>
        <v>formvern</v>
      </c>
      <c r="C66" t="str">
        <f>MID(A66,FIND("|",SUBSTITUTE(A66,Delimiter,"|",Start))+1,IF(ISERROR(FIND("|",SUBSTITUTE(A66,Delimiter,"|",End))),255,FIND("|",SUBSTITUTE(A66,Delimiter,"|",End))-FIND("|",SUBSTITUTE(A66,Delimiter,"|",Start))-1))</f>
        <v>stdorder/digform/digtinfo/formvern</v>
      </c>
      <c r="D66" s="3">
        <f>INDEX(AllDataValues,MATCH($A66,Paths,FALSE),MATCH(D$17,Collections,FALSE))/D$15</f>
        <v>0</v>
      </c>
      <c r="E66" s="3">
        <f>INDEX(AllDataValues,MATCH($A66,Paths,FALSE),MATCH(E$17,Collections,FALSE))/E$15</f>
        <v>0</v>
      </c>
      <c r="F66" s="3">
        <f>INDEX(AllDataValues,MATCH($A66,Paths,FALSE),MATCH(F$17,Collections,FALSE))/F$15</f>
        <v>0.42857142857142855</v>
      </c>
    </row>
    <row r="67" spans="1:6" hidden="1">
      <c r="A67" s="2" t="s">
        <v>220</v>
      </c>
      <c r="B67" t="str">
        <f>RIGHT(A67,LEN(A67)-FIND("|",SUBSTITUTE(A67,"/","|",LEN(A67)-LEN(SUBSTITUTE(A67,"/","")))))</f>
        <v>accinstr</v>
      </c>
      <c r="C67" t="str">
        <f>MID(A67,FIND("|",SUBSTITUTE(A67,Delimiter,"|",Start))+1,IF(ISERROR(FIND("|",SUBSTITUTE(A67,Delimiter,"|",End))),255,FIND("|",SUBSTITUTE(A67,Delimiter,"|",End))-FIND("|",SUBSTITUTE(A67,Delimiter,"|",Start))-1))</f>
        <v>stdorder/digform/digtopt/onlinopt/accinstr</v>
      </c>
      <c r="D67" s="3">
        <f>INDEX(AllDataValues,MATCH($A67,Paths,FALSE),MATCH(D$17,Collections,FALSE))/D$15</f>
        <v>1</v>
      </c>
      <c r="E67" s="3">
        <f>INDEX(AllDataValues,MATCH($A67,Paths,FALSE),MATCH(E$17,Collections,FALSE))/E$15</f>
        <v>0</v>
      </c>
      <c r="F67" s="3">
        <f>INDEX(AllDataValues,MATCH($A67,Paths,FALSE),MATCH(F$17,Collections,FALSE))/F$15</f>
        <v>0</v>
      </c>
    </row>
    <row r="68" spans="1:6" hidden="1">
      <c r="A68" s="2" t="s">
        <v>219</v>
      </c>
      <c r="B68" t="str">
        <f>RIGHT(A68,LEN(A68)-FIND("|",SUBSTITUTE(A68,"/","|",LEN(A68)-LEN(SUBSTITUTE(A68,"/","")))))</f>
        <v>computer</v>
      </c>
      <c r="C68" t="str">
        <f>MID(A68,FIND("|",SUBSTITUTE(A68,Delimiter,"|",Start))+1,IF(ISERROR(FIND("|",SUBSTITUTE(A68,Delimiter,"|",End))),255,FIND("|",SUBSTITUTE(A68,Delimiter,"|",End))-FIND("|",SUBSTITUTE(A68,Delimiter,"|",Start))-1))</f>
        <v>stdorder/digform/digtopt/onlinopt/computer</v>
      </c>
      <c r="D68" s="3">
        <f>INDEX(AllDataValues,MATCH($A68,Paths,FALSE),MATCH(D$17,Collections,FALSE))/D$15</f>
        <v>1</v>
      </c>
      <c r="E68" s="3">
        <f>INDEX(AllDataValues,MATCH($A68,Paths,FALSE),MATCH(E$17,Collections,FALSE))/E$15</f>
        <v>0</v>
      </c>
      <c r="F68" s="3">
        <f>INDEX(AllDataValues,MATCH($A68,Paths,FALSE),MATCH(F$17,Collections,FALSE))/F$15</f>
        <v>0</v>
      </c>
    </row>
    <row r="69" spans="1:6" hidden="1">
      <c r="A69" s="2" t="s">
        <v>117</v>
      </c>
      <c r="B69" t="str">
        <f>RIGHT(A69,LEN(A69)-FIND("|",SUBSTITUTE(A69,"/","|",LEN(A69)-LEN(SUBSTITUTE(A69,"/","")))))</f>
        <v>networkr</v>
      </c>
      <c r="C69" t="str">
        <f>MID(A69,FIND("|",SUBSTITUTE(A69,Delimiter,"|",Start))+1,IF(ISERROR(FIND("|",SUBSTITUTE(A69,Delimiter,"|",End))),255,FIND("|",SUBSTITUTE(A69,Delimiter,"|",End))-FIND("|",SUBSTITUTE(A69,Delimiter,"|",Start))-1))</f>
        <v>stdorder/digform/digtopt/onlinopt/computer</v>
      </c>
      <c r="D69" s="3">
        <f>INDEX(AllDataValues,MATCH($A69,Paths,FALSE),MATCH(D$17,Collections,FALSE))/D$15</f>
        <v>0</v>
      </c>
      <c r="E69" s="3">
        <f>INDEX(AllDataValues,MATCH($A69,Paths,FALSE),MATCH(E$17,Collections,FALSE))/E$15</f>
        <v>0</v>
      </c>
      <c r="F69" s="3">
        <f>INDEX(AllDataValues,MATCH($A69,Paths,FALSE),MATCH(F$17,Collections,FALSE))/F$15</f>
        <v>4.8571428571428568</v>
      </c>
    </row>
    <row r="70" spans="1:6" hidden="1">
      <c r="A70" s="2" t="s">
        <v>118</v>
      </c>
      <c r="B70" t="str">
        <f>RIGHT(A70,LEN(A70)-FIND("|",SUBSTITUTE(A70,"/","|",LEN(A70)-LEN(SUBSTITUTE(A70,"/","")))))</f>
        <v>fees</v>
      </c>
      <c r="C70" t="str">
        <f>MID(A70,FIND("|",SUBSTITUTE(A70,Delimiter,"|",Start))+1,IF(ISERROR(FIND("|",SUBSTITUTE(A70,Delimiter,"|",End))),255,FIND("|",SUBSTITUTE(A70,Delimiter,"|",End))-FIND("|",SUBSTITUTE(A70,Delimiter,"|",Start))-1))</f>
        <v>stdorder/fees</v>
      </c>
      <c r="D70" s="3">
        <f>INDEX(AllDataValues,MATCH($A70,Paths,FALSE),MATCH(D$17,Collections,FALSE))/D$15</f>
        <v>0</v>
      </c>
      <c r="E70" s="3">
        <f>INDEX(AllDataValues,MATCH($A70,Paths,FALSE),MATCH(E$17,Collections,FALSE))/E$15</f>
        <v>0</v>
      </c>
      <c r="F70" s="3">
        <f>INDEX(AllDataValues,MATCH($A70,Paths,FALSE),MATCH(F$17,Collections,FALSE))/F$15</f>
        <v>1</v>
      </c>
    </row>
    <row r="71" spans="1:6" hidden="1">
      <c r="A71" s="2" t="s">
        <v>149</v>
      </c>
      <c r="B71" t="str">
        <f>RIGHT(A71,LEN(A71)-FIND("|",SUBSTITUTE(A71,"/","|",LEN(A71)-LEN(SUBSTITUTE(A71,"/","")))))</f>
        <v>ordering</v>
      </c>
      <c r="C71" t="str">
        <f>MID(A71,FIND("|",SUBSTITUTE(A71,Delimiter,"|",Start))+1,IF(ISERROR(FIND("|",SUBSTITUTE(A71,Delimiter,"|",End))),255,FIND("|",SUBSTITUTE(A71,Delimiter,"|",End))-FIND("|",SUBSTITUTE(A71,Delimiter,"|",Start))-1))</f>
        <v>stdorder/ordering</v>
      </c>
      <c r="D71" s="3">
        <f>INDEX(AllDataValues,MATCH($A71,Paths,FALSE),MATCH(D$17,Collections,FALSE))/D$15</f>
        <v>0</v>
      </c>
      <c r="E71" s="3">
        <f>INDEX(AllDataValues,MATCH($A71,Paths,FALSE),MATCH(E$17,Collections,FALSE))/E$15</f>
        <v>0</v>
      </c>
      <c r="F71" s="3">
        <f>INDEX(AllDataValues,MATCH($A71,Paths,FALSE),MATCH(F$17,Collections,FALSE))/F$15</f>
        <v>0.14285714285714285</v>
      </c>
    </row>
    <row r="72" spans="1:6" hidden="1">
      <c r="A72" s="2" t="s">
        <v>151</v>
      </c>
      <c r="B72" t="str">
        <f>RIGHT(A72,LEN(A72)-FIND("|",SUBSTITUTE(A72,"/","|",LEN(A72)-LEN(SUBSTITUTE(A72,"/","")))))</f>
        <v>techpreq</v>
      </c>
      <c r="C72" t="str">
        <f>MID(A72,FIND("|",SUBSTITUTE(A72,Delimiter,"|",Start))+1,IF(ISERROR(FIND("|",SUBSTITUTE(A72,Delimiter,"|",End))),255,FIND("|",SUBSTITUTE(A72,Delimiter,"|",End))-FIND("|",SUBSTITUTE(A72,Delimiter,"|",Start))-1))</f>
        <v>techpreq</v>
      </c>
      <c r="D72" s="3">
        <f>INDEX(AllDataValues,MATCH($A72,Paths,FALSE),MATCH(D$17,Collections,FALSE))/D$15</f>
        <v>0</v>
      </c>
      <c r="E72" s="3">
        <f>INDEX(AllDataValues,MATCH($A72,Paths,FALSE),MATCH(E$17,Collections,FALSE))/E$15</f>
        <v>0</v>
      </c>
      <c r="F72" s="3">
        <f>INDEX(AllDataValues,MATCH($A72,Paths,FALSE),MATCH(F$17,Collections,FALSE))/F$15</f>
        <v>0.14285714285714285</v>
      </c>
    </row>
    <row r="73" spans="1:6" hidden="1">
      <c r="A73" s="2" t="s">
        <v>156</v>
      </c>
      <c r="B73" t="str">
        <f>RIGHT(A73,LEN(A73)-FIND("|",SUBSTITUTE(A73,"/","|",LEN(A73)-LEN(SUBSTITUTE(A73,"/","")))))</f>
        <v>attrdef</v>
      </c>
      <c r="C73" t="str">
        <f>MID(A73,FIND("|",SUBSTITUTE(A73,Delimiter,"|",Start))+1,IF(ISERROR(FIND("|",SUBSTITUTE(A73,Delimiter,"|",End))),255,FIND("|",SUBSTITUTE(A73,Delimiter,"|",End))-FIND("|",SUBSTITUTE(A73,Delimiter,"|",Start))-1))</f>
        <v>detailed/attr/attrdef</v>
      </c>
      <c r="D73" s="3">
        <f>INDEX(AllDataValues,MATCH($A73,Paths,FALSE),MATCH(D$17,Collections,FALSE))/D$15</f>
        <v>0</v>
      </c>
      <c r="E73" s="3">
        <f>INDEX(AllDataValues,MATCH($A73,Paths,FALSE),MATCH(E$17,Collections,FALSE))/E$15</f>
        <v>0</v>
      </c>
      <c r="F73" s="3">
        <f>INDEX(AllDataValues,MATCH($A73,Paths,FALSE),MATCH(F$17,Collections,FALSE))/F$15</f>
        <v>6.2857142857142856</v>
      </c>
    </row>
    <row r="74" spans="1:6" hidden="1">
      <c r="A74" s="2" t="s">
        <v>157</v>
      </c>
      <c r="B74" t="str">
        <f>RIGHT(A74,LEN(A74)-FIND("|",SUBSTITUTE(A74,"/","|",LEN(A74)-LEN(SUBSTITUTE(A74,"/","")))))</f>
        <v>attrdefs</v>
      </c>
      <c r="C74" t="str">
        <f>MID(A74,FIND("|",SUBSTITUTE(A74,Delimiter,"|",Start))+1,IF(ISERROR(FIND("|",SUBSTITUTE(A74,Delimiter,"|",End))),255,FIND("|",SUBSTITUTE(A74,Delimiter,"|",End))-FIND("|",SUBSTITUTE(A74,Delimiter,"|",Start))-1))</f>
        <v>detailed/attr/attrdefs</v>
      </c>
      <c r="D74" s="3">
        <f>INDEX(AllDataValues,MATCH($A74,Paths,FALSE),MATCH(D$17,Collections,FALSE))/D$15</f>
        <v>0</v>
      </c>
      <c r="E74" s="3">
        <f>INDEX(AllDataValues,MATCH($A74,Paths,FALSE),MATCH(E$17,Collections,FALSE))/E$15</f>
        <v>0</v>
      </c>
      <c r="F74" s="3">
        <f>INDEX(AllDataValues,MATCH($A74,Paths,FALSE),MATCH(F$17,Collections,FALSE))/F$15</f>
        <v>6.2857142857142856</v>
      </c>
    </row>
    <row r="75" spans="1:6" hidden="1">
      <c r="A75" s="2" t="s">
        <v>162</v>
      </c>
      <c r="B75" t="str">
        <f>RIGHT(A75,LEN(A75)-FIND("|",SUBSTITUTE(A75,"/","|",LEN(A75)-LEN(SUBSTITUTE(A75,"/","")))))</f>
        <v>codesetn</v>
      </c>
      <c r="C75" t="str">
        <f>MID(A75,FIND("|",SUBSTITUTE(A75,Delimiter,"|",Start))+1,IF(ISERROR(FIND("|",SUBSTITUTE(A75,Delimiter,"|",End))),255,FIND("|",SUBSTITUTE(A75,Delimiter,"|",End))-FIND("|",SUBSTITUTE(A75,Delimiter,"|",Start))-1))</f>
        <v>detailed/attr/attrdomv/codesetd/codesetn</v>
      </c>
      <c r="D75" s="3">
        <f>INDEX(AllDataValues,MATCH($A75,Paths,FALSE),MATCH(D$17,Collections,FALSE))/D$15</f>
        <v>0</v>
      </c>
      <c r="E75" s="3">
        <f>INDEX(AllDataValues,MATCH($A75,Paths,FALSE),MATCH(E$17,Collections,FALSE))/E$15</f>
        <v>0</v>
      </c>
      <c r="F75" s="3">
        <f>INDEX(AllDataValues,MATCH($A75,Paths,FALSE),MATCH(F$17,Collections,FALSE))/F$15</f>
        <v>0.14285714285714285</v>
      </c>
    </row>
    <row r="76" spans="1:6" hidden="1">
      <c r="A76" s="2" t="s">
        <v>163</v>
      </c>
      <c r="B76" t="str">
        <f>RIGHT(A76,LEN(A76)-FIND("|",SUBSTITUTE(A76,"/","|",LEN(A76)-LEN(SUBSTITUTE(A76,"/","")))))</f>
        <v>codesets</v>
      </c>
      <c r="C76" t="str">
        <f>MID(A76,FIND("|",SUBSTITUTE(A76,Delimiter,"|",Start))+1,IF(ISERROR(FIND("|",SUBSTITUTE(A76,Delimiter,"|",End))),255,FIND("|",SUBSTITUTE(A76,Delimiter,"|",End))-FIND("|",SUBSTITUTE(A76,Delimiter,"|",Start))-1))</f>
        <v>detailed/attr/attrdomv/codesetd/codesets</v>
      </c>
      <c r="D76" s="3">
        <f>INDEX(AllDataValues,MATCH($A76,Paths,FALSE),MATCH(D$17,Collections,FALSE))/D$15</f>
        <v>0</v>
      </c>
      <c r="E76" s="3">
        <f>INDEX(AllDataValues,MATCH($A76,Paths,FALSE),MATCH(E$17,Collections,FALSE))/E$15</f>
        <v>0</v>
      </c>
      <c r="F76" s="3">
        <f>INDEX(AllDataValues,MATCH($A76,Paths,FALSE),MATCH(F$17,Collections,FALSE))/F$15</f>
        <v>0.14285714285714285</v>
      </c>
    </row>
    <row r="77" spans="1:6" hidden="1">
      <c r="A77" s="2" t="s">
        <v>159</v>
      </c>
      <c r="B77" t="str">
        <f>RIGHT(A77,LEN(A77)-FIND("|",SUBSTITUTE(A77,"/","|",LEN(A77)-LEN(SUBSTITUTE(A77,"/","")))))</f>
        <v>edomv</v>
      </c>
      <c r="C77" t="str">
        <f>MID(A77,FIND("|",SUBSTITUTE(A77,Delimiter,"|",Start))+1,IF(ISERROR(FIND("|",SUBSTITUTE(A77,Delimiter,"|",End))),255,FIND("|",SUBSTITUTE(A77,Delimiter,"|",End))-FIND("|",SUBSTITUTE(A77,Delimiter,"|",Start))-1))</f>
        <v>detailed/attr/attrdomv/edom/edomv</v>
      </c>
      <c r="D77" s="3">
        <f>INDEX(AllDataValues,MATCH($A77,Paths,FALSE),MATCH(D$17,Collections,FALSE))/D$15</f>
        <v>0</v>
      </c>
      <c r="E77" s="3">
        <f>INDEX(AllDataValues,MATCH($A77,Paths,FALSE),MATCH(E$17,Collections,FALSE))/E$15</f>
        <v>0</v>
      </c>
      <c r="F77" s="3">
        <f>INDEX(AllDataValues,MATCH($A77,Paths,FALSE),MATCH(F$17,Collections,FALSE))/F$15</f>
        <v>2.2857142857142856</v>
      </c>
    </row>
    <row r="78" spans="1:6" hidden="1">
      <c r="A78" s="2" t="s">
        <v>160</v>
      </c>
      <c r="B78" t="str">
        <f>RIGHT(A78,LEN(A78)-FIND("|",SUBSTITUTE(A78,"/","|",LEN(A78)-LEN(SUBSTITUTE(A78,"/","")))))</f>
        <v>edomvd</v>
      </c>
      <c r="C78" t="str">
        <f>MID(A78,FIND("|",SUBSTITUTE(A78,Delimiter,"|",Start))+1,IF(ISERROR(FIND("|",SUBSTITUTE(A78,Delimiter,"|",End))),255,FIND("|",SUBSTITUTE(A78,Delimiter,"|",End))-FIND("|",SUBSTITUTE(A78,Delimiter,"|",Start))-1))</f>
        <v>detailed/attr/attrdomv/edom/edomvd</v>
      </c>
      <c r="D78" s="3">
        <f>INDEX(AllDataValues,MATCH($A78,Paths,FALSE),MATCH(D$17,Collections,FALSE))/D$15</f>
        <v>0</v>
      </c>
      <c r="E78" s="3">
        <f>INDEX(AllDataValues,MATCH($A78,Paths,FALSE),MATCH(E$17,Collections,FALSE))/E$15</f>
        <v>0</v>
      </c>
      <c r="F78" s="3">
        <f>INDEX(AllDataValues,MATCH($A78,Paths,FALSE),MATCH(F$17,Collections,FALSE))/F$15</f>
        <v>2.2857142857142856</v>
      </c>
    </row>
    <row r="79" spans="1:6" hidden="1">
      <c r="A79" s="2" t="s">
        <v>161</v>
      </c>
      <c r="B79" t="str">
        <f>RIGHT(A79,LEN(A79)-FIND("|",SUBSTITUTE(A79,"/","|",LEN(A79)-LEN(SUBSTITUTE(A79,"/","")))))</f>
        <v>edomvds</v>
      </c>
      <c r="C79" t="str">
        <f>MID(A79,FIND("|",SUBSTITUTE(A79,Delimiter,"|",Start))+1,IF(ISERROR(FIND("|",SUBSTITUTE(A79,Delimiter,"|",End))),255,FIND("|",SUBSTITUTE(A79,Delimiter,"|",End))-FIND("|",SUBSTITUTE(A79,Delimiter,"|",Start))-1))</f>
        <v>detailed/attr/attrdomv/edom/edomvds</v>
      </c>
      <c r="D79" s="3">
        <f>INDEX(AllDataValues,MATCH($A79,Paths,FALSE),MATCH(D$17,Collections,FALSE))/D$15</f>
        <v>0</v>
      </c>
      <c r="E79" s="3">
        <f>INDEX(AllDataValues,MATCH($A79,Paths,FALSE),MATCH(E$17,Collections,FALSE))/E$15</f>
        <v>0</v>
      </c>
      <c r="F79" s="3">
        <f>INDEX(AllDataValues,MATCH($A79,Paths,FALSE),MATCH(F$17,Collections,FALSE))/F$15</f>
        <v>2.2857142857142856</v>
      </c>
    </row>
    <row r="80" spans="1:6" hidden="1">
      <c r="A80" s="2" t="s">
        <v>208</v>
      </c>
      <c r="B80" t="str">
        <f>RIGHT(A80,LEN(A80)-FIND("|",SUBSTITUTE(A80,"/","|",LEN(A80)-LEN(SUBSTITUTE(A80,"/","")))))</f>
        <v>rdommax</v>
      </c>
      <c r="C80" t="str">
        <f>MID(A80,FIND("|",SUBSTITUTE(A80,Delimiter,"|",Start))+1,IF(ISERROR(FIND("|",SUBSTITUTE(A80,Delimiter,"|",End))),255,FIND("|",SUBSTITUTE(A80,Delimiter,"|",End))-FIND("|",SUBSTITUTE(A80,Delimiter,"|",Start))-1))</f>
        <v>detailed/attr/attrdomv/rdom/rdommax</v>
      </c>
      <c r="D80" s="3">
        <f>INDEX(AllDataValues,MATCH($A80,Paths,FALSE),MATCH(D$17,Collections,FALSE))/D$15</f>
        <v>0</v>
      </c>
      <c r="E80" s="3">
        <f>INDEX(AllDataValues,MATCH($A80,Paths,FALSE),MATCH(E$17,Collections,FALSE))/E$15</f>
        <v>0</v>
      </c>
      <c r="F80" s="3">
        <f>INDEX(AllDataValues,MATCH($A80,Paths,FALSE),MATCH(F$17,Collections,FALSE))/F$15</f>
        <v>0.5714285714285714</v>
      </c>
    </row>
    <row r="81" spans="1:6" hidden="1">
      <c r="A81" s="2" t="s">
        <v>207</v>
      </c>
      <c r="B81" t="str">
        <f>RIGHT(A81,LEN(A81)-FIND("|",SUBSTITUTE(A81,"/","|",LEN(A81)-LEN(SUBSTITUTE(A81,"/","")))))</f>
        <v>rdommin</v>
      </c>
      <c r="C81" t="str">
        <f>MID(A81,FIND("|",SUBSTITUTE(A81,Delimiter,"|",Start))+1,IF(ISERROR(FIND("|",SUBSTITUTE(A81,Delimiter,"|",End))),255,FIND("|",SUBSTITUTE(A81,Delimiter,"|",End))-FIND("|",SUBSTITUTE(A81,Delimiter,"|",Start))-1))</f>
        <v>detailed/attr/attrdomv/rdom/rdommin</v>
      </c>
      <c r="D81" s="3">
        <f>INDEX(AllDataValues,MATCH($A81,Paths,FALSE),MATCH(D$17,Collections,FALSE))/D$15</f>
        <v>0</v>
      </c>
      <c r="E81" s="3">
        <f>INDEX(AllDataValues,MATCH($A81,Paths,FALSE),MATCH(E$17,Collections,FALSE))/E$15</f>
        <v>0</v>
      </c>
      <c r="F81" s="3">
        <f>INDEX(AllDataValues,MATCH($A81,Paths,FALSE),MATCH(F$17,Collections,FALSE))/F$15</f>
        <v>0.5714285714285714</v>
      </c>
    </row>
    <row r="82" spans="1:6" hidden="1">
      <c r="A82" s="2" t="s">
        <v>158</v>
      </c>
      <c r="B82" t="str">
        <f>RIGHT(A82,LEN(A82)-FIND("|",SUBSTITUTE(A82,"/","|",LEN(A82)-LEN(SUBSTITUTE(A82,"/","")))))</f>
        <v>udom</v>
      </c>
      <c r="C82" t="str">
        <f>MID(A82,FIND("|",SUBSTITUTE(A82,Delimiter,"|",Start))+1,IF(ISERROR(FIND("|",SUBSTITUTE(A82,Delimiter,"|",End))),255,FIND("|",SUBSTITUTE(A82,Delimiter,"|",End))-FIND("|",SUBSTITUTE(A82,Delimiter,"|",Start))-1))</f>
        <v>detailed/attr/attrdomv/udom</v>
      </c>
      <c r="D82" s="3">
        <f>INDEX(AllDataValues,MATCH($A82,Paths,FALSE),MATCH(D$17,Collections,FALSE))/D$15</f>
        <v>0</v>
      </c>
      <c r="E82" s="3">
        <f>INDEX(AllDataValues,MATCH($A82,Paths,FALSE),MATCH(E$17,Collections,FALSE))/E$15</f>
        <v>0</v>
      </c>
      <c r="F82" s="3">
        <f>INDEX(AllDataValues,MATCH($A82,Paths,FALSE),MATCH(F$17,Collections,FALSE))/F$15</f>
        <v>5.2857142857142856</v>
      </c>
    </row>
    <row r="83" spans="1:6" hidden="1">
      <c r="A83" s="2" t="s">
        <v>155</v>
      </c>
      <c r="B83" t="str">
        <f>RIGHT(A83,LEN(A83)-FIND("|",SUBSTITUTE(A83,"/","|",LEN(A83)-LEN(SUBSTITUTE(A83,"/","")))))</f>
        <v>attrlabl</v>
      </c>
      <c r="C83" t="str">
        <f>MID(A83,FIND("|",SUBSTITUTE(A83,Delimiter,"|",Start))+1,IF(ISERROR(FIND("|",SUBSTITUTE(A83,Delimiter,"|",End))),255,FIND("|",SUBSTITUTE(A83,Delimiter,"|",End))-FIND("|",SUBSTITUTE(A83,Delimiter,"|",Start))-1))</f>
        <v>detailed/attr/attrlabl</v>
      </c>
      <c r="D83" s="3">
        <f>INDEX(AllDataValues,MATCH($A83,Paths,FALSE),MATCH(D$17,Collections,FALSE))/D$15</f>
        <v>0</v>
      </c>
      <c r="E83" s="3">
        <f>INDEX(AllDataValues,MATCH($A83,Paths,FALSE),MATCH(E$17,Collections,FALSE))/E$15</f>
        <v>0</v>
      </c>
      <c r="F83" s="3">
        <f>INDEX(AllDataValues,MATCH($A83,Paths,FALSE),MATCH(F$17,Collections,FALSE))/F$15</f>
        <v>6.2857142857142856</v>
      </c>
    </row>
    <row r="84" spans="1:6" hidden="1">
      <c r="A84" s="2" t="s">
        <v>145</v>
      </c>
      <c r="B84" t="str">
        <f>RIGHT(A84,LEN(A84)-FIND("|",SUBSTITUTE(A84,"/","|",LEN(A84)-LEN(SUBSTITUTE(A84,"/","")))))</f>
        <v>enttypd</v>
      </c>
      <c r="C84" t="str">
        <f>MID(A84,FIND("|",SUBSTITUTE(A84,Delimiter,"|",Start))+1,IF(ISERROR(FIND("|",SUBSTITUTE(A84,Delimiter,"|",End))),255,FIND("|",SUBSTITUTE(A84,Delimiter,"|",End))-FIND("|",SUBSTITUTE(A84,Delimiter,"|",Start))-1))</f>
        <v>detailed/enttyp/enttypd</v>
      </c>
      <c r="D84" s="3">
        <f>INDEX(AllDataValues,MATCH($A84,Paths,FALSE),MATCH(D$17,Collections,FALSE))/D$15</f>
        <v>0</v>
      </c>
      <c r="E84" s="3">
        <f>INDEX(AllDataValues,MATCH($A84,Paths,FALSE),MATCH(E$17,Collections,FALSE))/E$15</f>
        <v>0</v>
      </c>
      <c r="F84" s="3">
        <f>INDEX(AllDataValues,MATCH($A84,Paths,FALSE),MATCH(F$17,Collections,FALSE))/F$15</f>
        <v>0.42857142857142855</v>
      </c>
    </row>
    <row r="85" spans="1:6" hidden="1">
      <c r="A85" s="2" t="s">
        <v>146</v>
      </c>
      <c r="B85" t="str">
        <f>RIGHT(A85,LEN(A85)-FIND("|",SUBSTITUTE(A85,"/","|",LEN(A85)-LEN(SUBSTITUTE(A85,"/","")))))</f>
        <v>enttypds</v>
      </c>
      <c r="C85" t="str">
        <f>MID(A85,FIND("|",SUBSTITUTE(A85,Delimiter,"|",Start))+1,IF(ISERROR(FIND("|",SUBSTITUTE(A85,Delimiter,"|",End))),255,FIND("|",SUBSTITUTE(A85,Delimiter,"|",End))-FIND("|",SUBSTITUTE(A85,Delimiter,"|",Start))-1))</f>
        <v>detailed/enttyp/enttypds</v>
      </c>
      <c r="D85" s="3">
        <f>INDEX(AllDataValues,MATCH($A85,Paths,FALSE),MATCH(D$17,Collections,FALSE))/D$15</f>
        <v>0</v>
      </c>
      <c r="E85" s="3">
        <f>INDEX(AllDataValues,MATCH($A85,Paths,FALSE),MATCH(E$17,Collections,FALSE))/E$15</f>
        <v>0</v>
      </c>
      <c r="F85" s="3">
        <f>INDEX(AllDataValues,MATCH($A85,Paths,FALSE),MATCH(F$17,Collections,FALSE))/F$15</f>
        <v>0.42857142857142855</v>
      </c>
    </row>
    <row r="86" spans="1:6" hidden="1">
      <c r="A86" s="2" t="s">
        <v>144</v>
      </c>
      <c r="B86" t="str">
        <f>RIGHT(A86,LEN(A86)-FIND("|",SUBSTITUTE(A86,"/","|",LEN(A86)-LEN(SUBSTITUTE(A86,"/","")))))</f>
        <v>enttypl</v>
      </c>
      <c r="C86" t="str">
        <f>MID(A86,FIND("|",SUBSTITUTE(A86,Delimiter,"|",Start))+1,IF(ISERROR(FIND("|",SUBSTITUTE(A86,Delimiter,"|",End))),255,FIND("|",SUBSTITUTE(A86,Delimiter,"|",End))-FIND("|",SUBSTITUTE(A86,Delimiter,"|",Start))-1))</f>
        <v>detailed/enttyp/enttypl</v>
      </c>
      <c r="D86" s="3">
        <f>INDEX(AllDataValues,MATCH($A86,Paths,FALSE),MATCH(D$17,Collections,FALSE))/D$15</f>
        <v>0</v>
      </c>
      <c r="E86" s="3">
        <f>INDEX(AllDataValues,MATCH($A86,Paths,FALSE),MATCH(E$17,Collections,FALSE))/E$15</f>
        <v>0</v>
      </c>
      <c r="F86" s="3">
        <f>INDEX(AllDataValues,MATCH($A86,Paths,FALSE),MATCH(F$17,Collections,FALSE))/F$15</f>
        <v>0.42857142857142855</v>
      </c>
    </row>
    <row r="87" spans="1:6" hidden="1">
      <c r="A87" s="2" t="s">
        <v>168</v>
      </c>
      <c r="B87" t="str">
        <f>RIGHT(A87,LEN(A87)-FIND("|",SUBSTITUTE(A87,"/","|",LEN(A87)-LEN(SUBSTITUTE(A87,"/","")))))</f>
        <v>eadetcit</v>
      </c>
      <c r="C87" t="str">
        <f>MID(A87,FIND("|",SUBSTITUTE(A87,Delimiter,"|",Start))+1,IF(ISERROR(FIND("|",SUBSTITUTE(A87,Delimiter,"|",End))),255,FIND("|",SUBSTITUTE(A87,Delimiter,"|",End))-FIND("|",SUBSTITUTE(A87,Delimiter,"|",Start))-1))</f>
        <v>overview/eadetcit</v>
      </c>
      <c r="D87" s="3">
        <f>INDEX(AllDataValues,MATCH($A87,Paths,FALSE),MATCH(D$17,Collections,FALSE))/D$15</f>
        <v>0</v>
      </c>
      <c r="E87" s="3">
        <f>INDEX(AllDataValues,MATCH($A87,Paths,FALSE),MATCH(E$17,Collections,FALSE))/E$15</f>
        <v>0</v>
      </c>
      <c r="F87" s="3">
        <f>INDEX(AllDataValues,MATCH($A87,Paths,FALSE),MATCH(F$17,Collections,FALSE))/F$15</f>
        <v>0.14285714285714285</v>
      </c>
    </row>
    <row r="88" spans="1:6" hidden="1">
      <c r="A88" s="2" t="s">
        <v>167</v>
      </c>
      <c r="B88" t="str">
        <f>RIGHT(A88,LEN(A88)-FIND("|",SUBSTITUTE(A88,"/","|",LEN(A88)-LEN(SUBSTITUTE(A88,"/","")))))</f>
        <v>eaover</v>
      </c>
      <c r="C88" t="str">
        <f>MID(A88,FIND("|",SUBSTITUTE(A88,Delimiter,"|",Start))+1,IF(ISERROR(FIND("|",SUBSTITUTE(A88,Delimiter,"|",End))),255,FIND("|",SUBSTITUTE(A88,Delimiter,"|",End))-FIND("|",SUBSTITUTE(A88,Delimiter,"|",Start))-1))</f>
        <v>overview/eaover</v>
      </c>
      <c r="D88" s="3">
        <f>INDEX(AllDataValues,MATCH($A88,Paths,FALSE),MATCH(D$17,Collections,FALSE))/D$15</f>
        <v>0</v>
      </c>
      <c r="E88" s="3">
        <f>INDEX(AllDataValues,MATCH($A88,Paths,FALSE),MATCH(E$17,Collections,FALSE))/E$15</f>
        <v>0</v>
      </c>
      <c r="F88" s="3">
        <f>INDEX(AllDataValues,MATCH($A88,Paths,FALSE),MATCH(F$17,Collections,FALSE))/F$15</f>
        <v>0.14285714285714285</v>
      </c>
    </row>
    <row r="89" spans="1:6" hidden="1">
      <c r="A89" s="2" t="s">
        <v>24</v>
      </c>
      <c r="B89" t="str">
        <f>RIGHT(A89,LEN(A89)-FIND("|",SUBSTITUTE(A89,"/","|",LEN(A89)-LEN(SUBSTITUTE(A89,"/","")))))</f>
        <v>accconst</v>
      </c>
      <c r="C89" t="str">
        <f>MID(A89,FIND("|",SUBSTITUTE(A89,Delimiter,"|",Start))+1,IF(ISERROR(FIND("|",SUBSTITUTE(A89,Delimiter,"|",End))),255,FIND("|",SUBSTITUTE(A89,Delimiter,"|",End))-FIND("|",SUBSTITUTE(A89,Delimiter,"|",Start))-1))</f>
        <v>accconst</v>
      </c>
      <c r="D89" s="3">
        <f>INDEX(AllDataValues,MATCH($A89,Paths,FALSE),MATCH(D$17,Collections,FALSE))/D$15</f>
        <v>0</v>
      </c>
      <c r="E89" s="3">
        <f>INDEX(AllDataValues,MATCH($A89,Paths,FALSE),MATCH(E$17,Collections,FALSE))/E$15</f>
        <v>1</v>
      </c>
      <c r="F89" s="3">
        <f>INDEX(AllDataValues,MATCH($A89,Paths,FALSE),MATCH(F$17,Collections,FALSE))/F$15</f>
        <v>1</v>
      </c>
    </row>
    <row r="90" spans="1:6" hidden="1">
      <c r="A90" s="2" t="s">
        <v>100</v>
      </c>
      <c r="B90" t="str">
        <f>RIGHT(A90,LEN(A90)-FIND("|",SUBSTITUTE(A90,"/","|",LEN(A90)-LEN(SUBSTITUTE(A90,"/","")))))</f>
        <v>browsed</v>
      </c>
      <c r="C90" t="str">
        <f>MID(A90,FIND("|",SUBSTITUTE(A90,Delimiter,"|",Start))+1,IF(ISERROR(FIND("|",SUBSTITUTE(A90,Delimiter,"|",End))),255,FIND("|",SUBSTITUTE(A90,Delimiter,"|",End))-FIND("|",SUBSTITUTE(A90,Delimiter,"|",Start))-1))</f>
        <v>browse/browsed</v>
      </c>
      <c r="D90" s="3">
        <f>INDEX(AllDataValues,MATCH($A90,Paths,FALSE),MATCH(D$17,Collections,FALSE))/D$15</f>
        <v>0</v>
      </c>
      <c r="E90" s="3">
        <f>INDEX(AllDataValues,MATCH($A90,Paths,FALSE),MATCH(E$17,Collections,FALSE))/E$15</f>
        <v>0</v>
      </c>
      <c r="F90" s="3">
        <f>INDEX(AllDataValues,MATCH($A90,Paths,FALSE),MATCH(F$17,Collections,FALSE))/F$15</f>
        <v>1</v>
      </c>
    </row>
    <row r="91" spans="1:6" hidden="1">
      <c r="A91" s="2" t="s">
        <v>99</v>
      </c>
      <c r="B91" t="str">
        <f>RIGHT(A91,LEN(A91)-FIND("|",SUBSTITUTE(A91,"/","|",LEN(A91)-LEN(SUBSTITUTE(A91,"/","")))))</f>
        <v>browsen</v>
      </c>
      <c r="C91" t="str">
        <f>MID(A91,FIND("|",SUBSTITUTE(A91,Delimiter,"|",Start))+1,IF(ISERROR(FIND("|",SUBSTITUTE(A91,Delimiter,"|",End))),255,FIND("|",SUBSTITUTE(A91,Delimiter,"|",End))-FIND("|",SUBSTITUTE(A91,Delimiter,"|",Start))-1))</f>
        <v>browse/browsen</v>
      </c>
      <c r="D91" s="3">
        <f>INDEX(AllDataValues,MATCH($A91,Paths,FALSE),MATCH(D$17,Collections,FALSE))/D$15</f>
        <v>0</v>
      </c>
      <c r="E91" s="3">
        <f>INDEX(AllDataValues,MATCH($A91,Paths,FALSE),MATCH(E$17,Collections,FALSE))/E$15</f>
        <v>0</v>
      </c>
      <c r="F91" s="3">
        <f>INDEX(AllDataValues,MATCH($A91,Paths,FALSE),MATCH(F$17,Collections,FALSE))/F$15</f>
        <v>1</v>
      </c>
    </row>
    <row r="92" spans="1:6" hidden="1">
      <c r="A92" s="2" t="s">
        <v>101</v>
      </c>
      <c r="B92" t="str">
        <f>RIGHT(A92,LEN(A92)-FIND("|",SUBSTITUTE(A92,"/","|",LEN(A92)-LEN(SUBSTITUTE(A92,"/","")))))</f>
        <v>browset</v>
      </c>
      <c r="C92" t="str">
        <f>MID(A92,FIND("|",SUBSTITUTE(A92,Delimiter,"|",Start))+1,IF(ISERROR(FIND("|",SUBSTITUTE(A92,Delimiter,"|",End))),255,FIND("|",SUBSTITUTE(A92,Delimiter,"|",End))-FIND("|",SUBSTITUTE(A92,Delimiter,"|",Start))-1))</f>
        <v>browse/browset</v>
      </c>
      <c r="D92" s="3">
        <f>INDEX(AllDataValues,MATCH($A92,Paths,FALSE),MATCH(D$17,Collections,FALSE))/D$15</f>
        <v>0</v>
      </c>
      <c r="E92" s="3">
        <f>INDEX(AllDataValues,MATCH($A92,Paths,FALSE),MATCH(E$17,Collections,FALSE))/E$15</f>
        <v>0</v>
      </c>
      <c r="F92" s="3">
        <f>INDEX(AllDataValues,MATCH($A92,Paths,FALSE),MATCH(F$17,Collections,FALSE))/F$15</f>
        <v>1</v>
      </c>
    </row>
    <row r="93" spans="1:6" hidden="1">
      <c r="A93" s="2" t="s">
        <v>216</v>
      </c>
      <c r="B93" t="str">
        <f>RIGHT(A93,LEN(A93)-FIND("|",SUBSTITUTE(A93,"/","|",LEN(A93)-LEN(SUBSTITUTE(A93,"/","")))))</f>
        <v>alt_onlink</v>
      </c>
      <c r="C93" t="str">
        <f>MID(A93,FIND("|",SUBSTITUTE(A93,Delimiter,"|",Start))+1,IF(ISERROR(FIND("|",SUBSTITUTE(A93,Delimiter,"|",End))),255,FIND("|",SUBSTITUTE(A93,Delimiter,"|",End))-FIND("|",SUBSTITUTE(A93,Delimiter,"|",Start))-1))</f>
        <v>citation/citeinfo/alt_onlink</v>
      </c>
      <c r="D93" s="3">
        <f>INDEX(AllDataValues,MATCH($A93,Paths,FALSE),MATCH(D$17,Collections,FALSE))/D$15</f>
        <v>1</v>
      </c>
      <c r="E93" s="3">
        <f>INDEX(AllDataValues,MATCH($A93,Paths,FALSE),MATCH(E$17,Collections,FALSE))/E$15</f>
        <v>0</v>
      </c>
      <c r="F93" s="3">
        <f>INDEX(AllDataValues,MATCH($A93,Paths,FALSE),MATCH(F$17,Collections,FALSE))/F$15</f>
        <v>0</v>
      </c>
    </row>
    <row r="94" spans="1:6" hidden="1">
      <c r="A94" s="2" t="s">
        <v>178</v>
      </c>
      <c r="B94" t="str">
        <f>RIGHT(A94,LEN(A94)-FIND("|",SUBSTITUTE(A94,"/","|",LEN(A94)-LEN(SUBSTITUTE(A94,"/","")))))</f>
        <v>edition</v>
      </c>
      <c r="C94" t="str">
        <f>MID(A94,FIND("|",SUBSTITUTE(A94,Delimiter,"|",Start))+1,IF(ISERROR(FIND("|",SUBSTITUTE(A94,Delimiter,"|",End))),255,FIND("|",SUBSTITUTE(A94,Delimiter,"|",End))-FIND("|",SUBSTITUTE(A94,Delimiter,"|",Start))-1))</f>
        <v>citation/citeinfo/edition</v>
      </c>
      <c r="D94" s="3">
        <f>INDEX(AllDataValues,MATCH($A94,Paths,FALSE),MATCH(D$17,Collections,FALSE))/D$15</f>
        <v>0</v>
      </c>
      <c r="E94" s="3">
        <f>INDEX(AllDataValues,MATCH($A94,Paths,FALSE),MATCH(E$17,Collections,FALSE))/E$15</f>
        <v>0</v>
      </c>
      <c r="F94" s="3">
        <f>INDEX(AllDataValues,MATCH($A94,Paths,FALSE),MATCH(F$17,Collections,FALSE))/F$15</f>
        <v>0.14285714285714285</v>
      </c>
    </row>
    <row r="95" spans="1:6" hidden="1">
      <c r="A95" s="2" t="s">
        <v>6</v>
      </c>
      <c r="B95" t="str">
        <f>RIGHT(A95,LEN(A95)-FIND("|",SUBSTITUTE(A95,"/","|",LEN(A95)-LEN(SUBSTITUTE(A95,"/","")))))</f>
        <v>geoform</v>
      </c>
      <c r="C95" t="str">
        <f>MID(A95,FIND("|",SUBSTITUTE(A95,Delimiter,"|",Start))+1,IF(ISERROR(FIND("|",SUBSTITUTE(A95,Delimiter,"|",End))),255,FIND("|",SUBSTITUTE(A95,Delimiter,"|",End))-FIND("|",SUBSTITUTE(A95,Delimiter,"|",Start))-1))</f>
        <v>citation/citeinfo/geoform</v>
      </c>
      <c r="D95" s="3">
        <f>INDEX(AllDataValues,MATCH($A95,Paths,FALSE),MATCH(D$17,Collections,FALSE))/D$15</f>
        <v>1</v>
      </c>
      <c r="E95" s="3">
        <f>INDEX(AllDataValues,MATCH($A95,Paths,FALSE),MATCH(E$17,Collections,FALSE))/E$15</f>
        <v>0.7857142857142857</v>
      </c>
      <c r="F95" s="3">
        <f>INDEX(AllDataValues,MATCH($A95,Paths,FALSE),MATCH(F$17,Collections,FALSE))/F$15</f>
        <v>1</v>
      </c>
    </row>
    <row r="96" spans="1:6" hidden="1">
      <c r="A96" s="2" t="s">
        <v>172</v>
      </c>
      <c r="B96" t="str">
        <f>RIGHT(A96,LEN(A96)-FIND("|",SUBSTITUTE(A96,"/","|",LEN(A96)-LEN(SUBSTITUTE(A96,"/","")))))</f>
        <v>geoform</v>
      </c>
      <c r="C96" t="str">
        <f>MID(A96,FIND("|",SUBSTITUTE(A96,Delimiter,"|",Start))+1,IF(ISERROR(FIND("|",SUBSTITUTE(A96,Delimiter,"|",End))),255,FIND("|",SUBSTITUTE(A96,Delimiter,"|",End))-FIND("|",SUBSTITUTE(A96,Delimiter,"|",Start))-1))</f>
        <v>citation/citeinfo/lworkcit/citeinfo/geoform</v>
      </c>
      <c r="D96" s="3">
        <f>INDEX(AllDataValues,MATCH($A96,Paths,FALSE),MATCH(D$17,Collections,FALSE))/D$15</f>
        <v>0</v>
      </c>
      <c r="E96" s="3">
        <f>INDEX(AllDataValues,MATCH($A96,Paths,FALSE),MATCH(E$17,Collections,FALSE))/E$15</f>
        <v>0</v>
      </c>
      <c r="F96" s="3">
        <f>INDEX(AllDataValues,MATCH($A96,Paths,FALSE),MATCH(F$17,Collections,FALSE))/F$15</f>
        <v>0.14285714285714285</v>
      </c>
    </row>
    <row r="97" spans="1:6" hidden="1">
      <c r="A97" s="2" t="s">
        <v>175</v>
      </c>
      <c r="B97" t="str">
        <f>RIGHT(A97,LEN(A97)-FIND("|",SUBSTITUTE(A97,"/","|",LEN(A97)-LEN(SUBSTITUTE(A97,"/","")))))</f>
        <v>onlink</v>
      </c>
      <c r="C97" t="str">
        <f>MID(A97,FIND("|",SUBSTITUTE(A97,Delimiter,"|",Start))+1,IF(ISERROR(FIND("|",SUBSTITUTE(A97,Delimiter,"|",End))),255,FIND("|",SUBSTITUTE(A97,Delimiter,"|",End))-FIND("|",SUBSTITUTE(A97,Delimiter,"|",Start))-1))</f>
        <v>citation/citeinfo/lworkcit/citeinfo/onlink</v>
      </c>
      <c r="D97" s="3">
        <f>INDEX(AllDataValues,MATCH($A97,Paths,FALSE),MATCH(D$17,Collections,FALSE))/D$15</f>
        <v>0</v>
      </c>
      <c r="E97" s="3">
        <f>INDEX(AllDataValues,MATCH($A97,Paths,FALSE),MATCH(E$17,Collections,FALSE))/E$15</f>
        <v>0</v>
      </c>
      <c r="F97" s="3">
        <f>INDEX(AllDataValues,MATCH($A97,Paths,FALSE),MATCH(F$17,Collections,FALSE))/F$15</f>
        <v>0.14285714285714285</v>
      </c>
    </row>
    <row r="98" spans="1:6" hidden="1">
      <c r="A98" s="2" t="s">
        <v>169</v>
      </c>
      <c r="B98" t="str">
        <f>RIGHT(A98,LEN(A98)-FIND("|",SUBSTITUTE(A98,"/","|",LEN(A98)-LEN(SUBSTITUTE(A98,"/","")))))</f>
        <v>origin</v>
      </c>
      <c r="C98" t="str">
        <f>MID(A98,FIND("|",SUBSTITUTE(A98,Delimiter,"|",Start))+1,IF(ISERROR(FIND("|",SUBSTITUTE(A98,Delimiter,"|",End))),255,FIND("|",SUBSTITUTE(A98,Delimiter,"|",End))-FIND("|",SUBSTITUTE(A98,Delimiter,"|",Start))-1))</f>
        <v>citation/citeinfo/lworkcit/citeinfo/origin</v>
      </c>
      <c r="D98" s="3">
        <f>INDEX(AllDataValues,MATCH($A98,Paths,FALSE),MATCH(D$17,Collections,FALSE))/D$15</f>
        <v>0</v>
      </c>
      <c r="E98" s="3">
        <f>INDEX(AllDataValues,MATCH($A98,Paths,FALSE),MATCH(E$17,Collections,FALSE))/E$15</f>
        <v>0</v>
      </c>
      <c r="F98" s="3">
        <f>INDEX(AllDataValues,MATCH($A98,Paths,FALSE),MATCH(F$17,Collections,FALSE))/F$15</f>
        <v>0.14285714285714285</v>
      </c>
    </row>
    <row r="99" spans="1:6" hidden="1">
      <c r="A99" s="2" t="s">
        <v>170</v>
      </c>
      <c r="B99" t="str">
        <f>RIGHT(A99,LEN(A99)-FIND("|",SUBSTITUTE(A99,"/","|",LEN(A99)-LEN(SUBSTITUTE(A99,"/","")))))</f>
        <v>pubdate</v>
      </c>
      <c r="C99" t="str">
        <f>MID(A99,FIND("|",SUBSTITUTE(A99,Delimiter,"|",Start))+1,IF(ISERROR(FIND("|",SUBSTITUTE(A99,Delimiter,"|",End))),255,FIND("|",SUBSTITUTE(A99,Delimiter,"|",End))-FIND("|",SUBSTITUTE(A99,Delimiter,"|",Start))-1))</f>
        <v>citation/citeinfo/lworkcit/citeinfo/pubdate</v>
      </c>
      <c r="D99" s="3">
        <f>INDEX(AllDataValues,MATCH($A99,Paths,FALSE),MATCH(D$17,Collections,FALSE))/D$15</f>
        <v>0</v>
      </c>
      <c r="E99" s="3">
        <f>INDEX(AllDataValues,MATCH($A99,Paths,FALSE),MATCH(E$17,Collections,FALSE))/E$15</f>
        <v>0</v>
      </c>
      <c r="F99" s="3">
        <f>INDEX(AllDataValues,MATCH($A99,Paths,FALSE),MATCH(F$17,Collections,FALSE))/F$15</f>
        <v>0.14285714285714285</v>
      </c>
    </row>
    <row r="100" spans="1:6" hidden="1">
      <c r="A100" s="2" t="s">
        <v>174</v>
      </c>
      <c r="B100" t="str">
        <f>RIGHT(A100,LEN(A100)-FIND("|",SUBSTITUTE(A100,"/","|",LEN(A100)-LEN(SUBSTITUTE(A100,"/","")))))</f>
        <v>publish</v>
      </c>
      <c r="C100" t="str">
        <f>MID(A100,FIND("|",SUBSTITUTE(A100,Delimiter,"|",Start))+1,IF(ISERROR(FIND("|",SUBSTITUTE(A100,Delimiter,"|",End))),255,FIND("|",SUBSTITUTE(A100,Delimiter,"|",End))-FIND("|",SUBSTITUTE(A100,Delimiter,"|",Start))-1))</f>
        <v>citation/citeinfo/lworkcit/citeinfo/pubinfo</v>
      </c>
      <c r="D100" s="3">
        <f>INDEX(AllDataValues,MATCH($A100,Paths,FALSE),MATCH(D$17,Collections,FALSE))/D$15</f>
        <v>0</v>
      </c>
      <c r="E100" s="3">
        <f>INDEX(AllDataValues,MATCH($A100,Paths,FALSE),MATCH(E$17,Collections,FALSE))/E$15</f>
        <v>0</v>
      </c>
      <c r="F100" s="3">
        <f>INDEX(AllDataValues,MATCH($A100,Paths,FALSE),MATCH(F$17,Collections,FALSE))/F$15</f>
        <v>0.14285714285714285</v>
      </c>
    </row>
    <row r="101" spans="1:6" hidden="1">
      <c r="A101" s="2" t="s">
        <v>173</v>
      </c>
      <c r="B101" t="str">
        <f>RIGHT(A101,LEN(A101)-FIND("|",SUBSTITUTE(A101,"/","|",LEN(A101)-LEN(SUBSTITUTE(A101,"/","")))))</f>
        <v>pubplace</v>
      </c>
      <c r="C101" t="str">
        <f>MID(A101,FIND("|",SUBSTITUTE(A101,Delimiter,"|",Start))+1,IF(ISERROR(FIND("|",SUBSTITUTE(A101,Delimiter,"|",End))),255,FIND("|",SUBSTITUTE(A101,Delimiter,"|",End))-FIND("|",SUBSTITUTE(A101,Delimiter,"|",Start))-1))</f>
        <v>citation/citeinfo/lworkcit/citeinfo/pubinfo</v>
      </c>
      <c r="D101" s="3">
        <f>INDEX(AllDataValues,MATCH($A101,Paths,FALSE),MATCH(D$17,Collections,FALSE))/D$15</f>
        <v>0</v>
      </c>
      <c r="E101" s="3">
        <f>INDEX(AllDataValues,MATCH($A101,Paths,FALSE),MATCH(E$17,Collections,FALSE))/E$15</f>
        <v>0</v>
      </c>
      <c r="F101" s="3">
        <f>INDEX(AllDataValues,MATCH($A101,Paths,FALSE),MATCH(F$17,Collections,FALSE))/F$15</f>
        <v>0.14285714285714285</v>
      </c>
    </row>
    <row r="102" spans="1:6" hidden="1">
      <c r="A102" s="2" t="s">
        <v>171</v>
      </c>
      <c r="B102" t="str">
        <f>RIGHT(A102,LEN(A102)-FIND("|",SUBSTITUTE(A102,"/","|",LEN(A102)-LEN(SUBSTITUTE(A102,"/","")))))</f>
        <v>title</v>
      </c>
      <c r="C102" t="str">
        <f>MID(A102,FIND("|",SUBSTITUTE(A102,Delimiter,"|",Start))+1,IF(ISERROR(FIND("|",SUBSTITUTE(A102,Delimiter,"|",End))),255,FIND("|",SUBSTITUTE(A102,Delimiter,"|",End))-FIND("|",SUBSTITUTE(A102,Delimiter,"|",Start))-1))</f>
        <v>citation/citeinfo/lworkcit/citeinfo/title</v>
      </c>
      <c r="D102" s="3">
        <f>INDEX(AllDataValues,MATCH($A102,Paths,FALSE),MATCH(D$17,Collections,FALSE))/D$15</f>
        <v>0</v>
      </c>
      <c r="E102" s="3">
        <f>INDEX(AllDataValues,MATCH($A102,Paths,FALSE),MATCH(E$17,Collections,FALSE))/E$15</f>
        <v>0</v>
      </c>
      <c r="F102" s="3">
        <f>INDEX(AllDataValues,MATCH($A102,Paths,FALSE),MATCH(F$17,Collections,FALSE))/F$15</f>
        <v>0.14285714285714285</v>
      </c>
    </row>
    <row r="103" spans="1:6" hidden="1">
      <c r="A103" s="2" t="s">
        <v>2</v>
      </c>
      <c r="B103" t="str">
        <f>RIGHT(A103,LEN(A103)-FIND("|",SUBSTITUTE(A103,"/","|",LEN(A103)-LEN(SUBSTITUTE(A103,"/","")))))</f>
        <v>onlink</v>
      </c>
      <c r="C103" t="str">
        <f>MID(A103,FIND("|",SUBSTITUTE(A103,Delimiter,"|",Start))+1,IF(ISERROR(FIND("|",SUBSTITUTE(A103,Delimiter,"|",End))),255,FIND("|",SUBSTITUTE(A103,Delimiter,"|",End))-FIND("|",SUBSTITUTE(A103,Delimiter,"|",Start))-1))</f>
        <v>citation/citeinfo/onlink</v>
      </c>
      <c r="D103" s="3">
        <f>INDEX(AllDataValues,MATCH($A103,Paths,FALSE),MATCH(D$17,Collections,FALSE))/D$15</f>
        <v>3</v>
      </c>
      <c r="E103" s="3">
        <f>INDEX(AllDataValues,MATCH($A103,Paths,FALSE),MATCH(E$17,Collections,FALSE))/E$15</f>
        <v>2.9642857142857144</v>
      </c>
      <c r="F103" s="3">
        <f>INDEX(AllDataValues,MATCH($A103,Paths,FALSE),MATCH(F$17,Collections,FALSE))/F$15</f>
        <v>1.8571428571428572</v>
      </c>
    </row>
    <row r="104" spans="1:6" hidden="1">
      <c r="A104" s="2" t="s">
        <v>3</v>
      </c>
      <c r="B104" t="str">
        <f>RIGHT(A104,LEN(A104)-FIND("|",SUBSTITUTE(A104,"/","|",LEN(A104)-LEN(SUBSTITUTE(A104,"/","")))))</f>
        <v>origin</v>
      </c>
      <c r="C104" t="str">
        <f>MID(A104,FIND("|",SUBSTITUTE(A104,Delimiter,"|",Start))+1,IF(ISERROR(FIND("|",SUBSTITUTE(A104,Delimiter,"|",End))),255,FIND("|",SUBSTITUTE(A104,Delimiter,"|",End))-FIND("|",SUBSTITUTE(A104,Delimiter,"|",Start))-1))</f>
        <v>citation/citeinfo/origin</v>
      </c>
      <c r="D104" s="3">
        <f>INDEX(AllDataValues,MATCH($A104,Paths,FALSE),MATCH(D$17,Collections,FALSE))/D$15</f>
        <v>3.4139966273187183</v>
      </c>
      <c r="E104" s="3">
        <f>INDEX(AllDataValues,MATCH($A104,Paths,FALSE),MATCH(E$17,Collections,FALSE))/E$15</f>
        <v>2.7678571428571428</v>
      </c>
      <c r="F104" s="3">
        <f>INDEX(AllDataValues,MATCH($A104,Paths,FALSE),MATCH(F$17,Collections,FALSE))/F$15</f>
        <v>1</v>
      </c>
    </row>
    <row r="105" spans="1:6" hidden="1">
      <c r="A105" s="2" t="s">
        <v>4</v>
      </c>
      <c r="B105" t="str">
        <f>RIGHT(A105,LEN(A105)-FIND("|",SUBSTITUTE(A105,"/","|",LEN(A105)-LEN(SUBSTITUTE(A105,"/","")))))</f>
        <v>pubdate</v>
      </c>
      <c r="C105" t="str">
        <f>MID(A105,FIND("|",SUBSTITUTE(A105,Delimiter,"|",Start))+1,IF(ISERROR(FIND("|",SUBSTITUTE(A105,Delimiter,"|",End))),255,FIND("|",SUBSTITUTE(A105,Delimiter,"|",End))-FIND("|",SUBSTITUTE(A105,Delimiter,"|",Start))-1))</f>
        <v>citation/citeinfo/pubdate</v>
      </c>
      <c r="D105" s="3">
        <f>INDEX(AllDataValues,MATCH($A105,Paths,FALSE),MATCH(D$17,Collections,FALSE))/D$15</f>
        <v>0</v>
      </c>
      <c r="E105" s="3">
        <f>INDEX(AllDataValues,MATCH($A105,Paths,FALSE),MATCH(E$17,Collections,FALSE))/E$15</f>
        <v>0.17857142857142858</v>
      </c>
      <c r="F105" s="3">
        <f>INDEX(AllDataValues,MATCH($A105,Paths,FALSE),MATCH(F$17,Collections,FALSE))/F$15</f>
        <v>1</v>
      </c>
    </row>
    <row r="106" spans="1:6" hidden="1">
      <c r="A106" s="2" t="s">
        <v>8</v>
      </c>
      <c r="B106" t="str">
        <f>RIGHT(A106,LEN(A106)-FIND("|",SUBSTITUTE(A106,"/","|",LEN(A106)-LEN(SUBSTITUTE(A106,"/","")))))</f>
        <v>publish</v>
      </c>
      <c r="C106" t="str">
        <f>MID(A106,FIND("|",SUBSTITUTE(A106,Delimiter,"|",Start))+1,IF(ISERROR(FIND("|",SUBSTITUTE(A106,Delimiter,"|",End))),255,FIND("|",SUBSTITUTE(A106,Delimiter,"|",End))-FIND("|",SUBSTITUTE(A106,Delimiter,"|",Start))-1))</f>
        <v>citation/citeinfo/pubinfo/publish</v>
      </c>
      <c r="D106" s="3">
        <f>INDEX(AllDataValues,MATCH($A106,Paths,FALSE),MATCH(D$17,Collections,FALSE))/D$15</f>
        <v>0</v>
      </c>
      <c r="E106" s="3">
        <f>INDEX(AllDataValues,MATCH($A106,Paths,FALSE),MATCH(E$17,Collections,FALSE))/E$15</f>
        <v>0.17857142857142858</v>
      </c>
      <c r="F106" s="3">
        <f>INDEX(AllDataValues,MATCH($A106,Paths,FALSE),MATCH(F$17,Collections,FALSE))/F$15</f>
        <v>0.42857142857142855</v>
      </c>
    </row>
    <row r="107" spans="1:6" hidden="1">
      <c r="A107" s="2" t="s">
        <v>7</v>
      </c>
      <c r="B107" t="str">
        <f>RIGHT(A107,LEN(A107)-FIND("|",SUBSTITUTE(A107,"/","|",LEN(A107)-LEN(SUBSTITUTE(A107,"/","")))))</f>
        <v>pubplace</v>
      </c>
      <c r="C107" t="str">
        <f>MID(A107,FIND("|",SUBSTITUTE(A107,Delimiter,"|",Start))+1,IF(ISERROR(FIND("|",SUBSTITUTE(A107,Delimiter,"|",End))),255,FIND("|",SUBSTITUTE(A107,Delimiter,"|",End))-FIND("|",SUBSTITUTE(A107,Delimiter,"|",Start))-1))</f>
        <v>citation/citeinfo/pubinfo/pubplace</v>
      </c>
      <c r="D107" s="3">
        <f>INDEX(AllDataValues,MATCH($A107,Paths,FALSE),MATCH(D$17,Collections,FALSE))/D$15</f>
        <v>0</v>
      </c>
      <c r="E107" s="3">
        <f>INDEX(AllDataValues,MATCH($A107,Paths,FALSE),MATCH(E$17,Collections,FALSE))/E$15</f>
        <v>0.16071428571428573</v>
      </c>
      <c r="F107" s="3">
        <f>INDEX(AllDataValues,MATCH($A107,Paths,FALSE),MATCH(F$17,Collections,FALSE))/F$15</f>
        <v>0.42857142857142855</v>
      </c>
    </row>
    <row r="108" spans="1:6" hidden="1">
      <c r="A108" s="2" t="s">
        <v>5</v>
      </c>
      <c r="B108" t="str">
        <f>RIGHT(A108,LEN(A108)-FIND("|",SUBSTITUTE(A108,"/","|",LEN(A108)-LEN(SUBSTITUTE(A108,"/","")))))</f>
        <v>title</v>
      </c>
      <c r="C108" t="str">
        <f>MID(A108,FIND("|",SUBSTITUTE(A108,Delimiter,"|",Start))+1,IF(ISERROR(FIND("|",SUBSTITUTE(A108,Delimiter,"|",End))),255,FIND("|",SUBSTITUTE(A108,Delimiter,"|",End))-FIND("|",SUBSTITUTE(A108,Delimiter,"|",Start))-1))</f>
        <v>citation/citeinfo/title</v>
      </c>
      <c r="D108" s="3">
        <f>INDEX(AllDataValues,MATCH($A108,Paths,FALSE),MATCH(D$17,Collections,FALSE))/D$15</f>
        <v>1</v>
      </c>
      <c r="E108" s="3">
        <f>INDEX(AllDataValues,MATCH($A108,Paths,FALSE),MATCH(E$17,Collections,FALSE))/E$15</f>
        <v>1</v>
      </c>
      <c r="F108" s="3">
        <f>INDEX(AllDataValues,MATCH($A108,Paths,FALSE),MATCH(F$17,Collections,FALSE))/F$15</f>
        <v>1</v>
      </c>
    </row>
    <row r="109" spans="1:6" hidden="1">
      <c r="A109" s="2" t="s">
        <v>111</v>
      </c>
      <c r="B109" t="str">
        <f>RIGHT(A109,LEN(A109)-FIND("|",SUBSTITUTE(A109,"/","|",LEN(A109)-LEN(SUBSTITUTE(A109,"/","")))))</f>
        <v>edition</v>
      </c>
      <c r="C109" t="str">
        <f>MID(A109,FIND("|",SUBSTITUTE(A109,Delimiter,"|",Start))+1,IF(ISERROR(FIND("|",SUBSTITUTE(A109,Delimiter,"|",End))),255,FIND("|",SUBSTITUTE(A109,Delimiter,"|",End))-FIND("|",SUBSTITUTE(A109,Delimiter,"|",Start))-1))</f>
        <v>crossref/citeinfo/edition</v>
      </c>
      <c r="D109" s="3">
        <f>INDEX(AllDataValues,MATCH($A109,Paths,FALSE),MATCH(D$17,Collections,FALSE))/D$15</f>
        <v>0</v>
      </c>
      <c r="E109" s="3">
        <f>INDEX(AllDataValues,MATCH($A109,Paths,FALSE),MATCH(E$17,Collections,FALSE))/E$15</f>
        <v>0</v>
      </c>
      <c r="F109" s="3">
        <f>INDEX(AllDataValues,MATCH($A109,Paths,FALSE),MATCH(F$17,Collections,FALSE))/F$15</f>
        <v>0.14285714285714285</v>
      </c>
    </row>
    <row r="110" spans="1:6" hidden="1">
      <c r="A110" s="2" t="s">
        <v>106</v>
      </c>
      <c r="B110" t="str">
        <f>RIGHT(A110,LEN(A110)-FIND("|",SUBSTITUTE(A110,"/","|",LEN(A110)-LEN(SUBSTITUTE(A110,"/","")))))</f>
        <v>geoform</v>
      </c>
      <c r="C110" t="str">
        <f>MID(A110,FIND("|",SUBSTITUTE(A110,Delimiter,"|",Start))+1,IF(ISERROR(FIND("|",SUBSTITUTE(A110,Delimiter,"|",End))),255,FIND("|",SUBSTITUTE(A110,Delimiter,"|",End))-FIND("|",SUBSTITUTE(A110,Delimiter,"|",Start))-1))</f>
        <v>crossref/citeinfo/geoform</v>
      </c>
      <c r="D110" s="3">
        <f>INDEX(AllDataValues,MATCH($A110,Paths,FALSE),MATCH(D$17,Collections,FALSE))/D$15</f>
        <v>0</v>
      </c>
      <c r="E110" s="3">
        <f>INDEX(AllDataValues,MATCH($A110,Paths,FALSE),MATCH(E$17,Collections,FALSE))/E$15</f>
        <v>0</v>
      </c>
      <c r="F110" s="3">
        <f>INDEX(AllDataValues,MATCH($A110,Paths,FALSE),MATCH(F$17,Collections,FALSE))/F$15</f>
        <v>0.2857142857142857</v>
      </c>
    </row>
    <row r="111" spans="1:6" hidden="1">
      <c r="A111" s="2" t="s">
        <v>110</v>
      </c>
      <c r="B111" t="str">
        <f>RIGHT(A111,LEN(A111)-FIND("|",SUBSTITUTE(A111,"/","|",LEN(A111)-LEN(SUBSTITUTE(A111,"/","")))))</f>
        <v>onlink</v>
      </c>
      <c r="C111" t="str">
        <f>MID(A111,FIND("|",SUBSTITUTE(A111,Delimiter,"|",Start))+1,IF(ISERROR(FIND("|",SUBSTITUTE(A111,Delimiter,"|",End))),255,FIND("|",SUBSTITUTE(A111,Delimiter,"|",End))-FIND("|",SUBSTITUTE(A111,Delimiter,"|",Start))-1))</f>
        <v>crossref/citeinfo/onlink</v>
      </c>
      <c r="D111" s="3">
        <f>INDEX(AllDataValues,MATCH($A111,Paths,FALSE),MATCH(D$17,Collections,FALSE))/D$15</f>
        <v>0</v>
      </c>
      <c r="E111" s="3">
        <f>INDEX(AllDataValues,MATCH($A111,Paths,FALSE),MATCH(E$17,Collections,FALSE))/E$15</f>
        <v>0</v>
      </c>
      <c r="F111" s="3">
        <f>INDEX(AllDataValues,MATCH($A111,Paths,FALSE),MATCH(F$17,Collections,FALSE))/F$15</f>
        <v>0.2857142857142857</v>
      </c>
    </row>
    <row r="112" spans="1:6" hidden="1">
      <c r="A112" s="2" t="s">
        <v>103</v>
      </c>
      <c r="B112" t="str">
        <f>RIGHT(A112,LEN(A112)-FIND("|",SUBSTITUTE(A112,"/","|",LEN(A112)-LEN(SUBSTITUTE(A112,"/","")))))</f>
        <v>origin</v>
      </c>
      <c r="C112" t="str">
        <f>MID(A112,FIND("|",SUBSTITUTE(A112,Delimiter,"|",Start))+1,IF(ISERROR(FIND("|",SUBSTITUTE(A112,Delimiter,"|",End))),255,FIND("|",SUBSTITUTE(A112,Delimiter,"|",End))-FIND("|",SUBSTITUTE(A112,Delimiter,"|",Start))-1))</f>
        <v>crossref/citeinfo/origin</v>
      </c>
      <c r="D112" s="3">
        <f>INDEX(AllDataValues,MATCH($A112,Paths,FALSE),MATCH(D$17,Collections,FALSE))/D$15</f>
        <v>0</v>
      </c>
      <c r="E112" s="3">
        <f>INDEX(AllDataValues,MATCH($A112,Paths,FALSE),MATCH(E$17,Collections,FALSE))/E$15</f>
        <v>0</v>
      </c>
      <c r="F112" s="3">
        <f>INDEX(AllDataValues,MATCH($A112,Paths,FALSE),MATCH(F$17,Collections,FALSE))/F$15</f>
        <v>0.2857142857142857</v>
      </c>
    </row>
    <row r="113" spans="1:6" hidden="1">
      <c r="A113" s="2" t="s">
        <v>109</v>
      </c>
      <c r="B113" t="str">
        <f>RIGHT(A113,LEN(A113)-FIND("|",SUBSTITUTE(A113,"/","|",LEN(A113)-LEN(SUBSTITUTE(A113,"/","")))))</f>
        <v>othercit</v>
      </c>
      <c r="C113" t="str">
        <f>MID(A113,FIND("|",SUBSTITUTE(A113,Delimiter,"|",Start))+1,IF(ISERROR(FIND("|",SUBSTITUTE(A113,Delimiter,"|",End))),255,FIND("|",SUBSTITUTE(A113,Delimiter,"|",End))-FIND("|",SUBSTITUTE(A113,Delimiter,"|",Start))-1))</f>
        <v>crossref/citeinfo/othercit</v>
      </c>
      <c r="D113" s="3">
        <f>INDEX(AllDataValues,MATCH($A113,Paths,FALSE),MATCH(D$17,Collections,FALSE))/D$15</f>
        <v>0</v>
      </c>
      <c r="E113" s="3">
        <f>INDEX(AllDataValues,MATCH($A113,Paths,FALSE),MATCH(E$17,Collections,FALSE))/E$15</f>
        <v>0</v>
      </c>
      <c r="F113" s="3">
        <f>INDEX(AllDataValues,MATCH($A113,Paths,FALSE),MATCH(F$17,Collections,FALSE))/F$15</f>
        <v>0.2857142857142857</v>
      </c>
    </row>
    <row r="114" spans="1:6" hidden="1">
      <c r="A114" s="2" t="s">
        <v>104</v>
      </c>
      <c r="B114" t="str">
        <f>RIGHT(A114,LEN(A114)-FIND("|",SUBSTITUTE(A114,"/","|",LEN(A114)-LEN(SUBSTITUTE(A114,"/","")))))</f>
        <v>pubdate</v>
      </c>
      <c r="C114" t="str">
        <f>MID(A114,FIND("|",SUBSTITUTE(A114,Delimiter,"|",Start))+1,IF(ISERROR(FIND("|",SUBSTITUTE(A114,Delimiter,"|",End))),255,FIND("|",SUBSTITUTE(A114,Delimiter,"|",End))-FIND("|",SUBSTITUTE(A114,Delimiter,"|",Start))-1))</f>
        <v>crossref/citeinfo/pubdate</v>
      </c>
      <c r="D114" s="3">
        <f>INDEX(AllDataValues,MATCH($A114,Paths,FALSE),MATCH(D$17,Collections,FALSE))/D$15</f>
        <v>0</v>
      </c>
      <c r="E114" s="3">
        <f>INDEX(AllDataValues,MATCH($A114,Paths,FALSE),MATCH(E$17,Collections,FALSE))/E$15</f>
        <v>0</v>
      </c>
      <c r="F114" s="3">
        <f>INDEX(AllDataValues,MATCH($A114,Paths,FALSE),MATCH(F$17,Collections,FALSE))/F$15</f>
        <v>0.2857142857142857</v>
      </c>
    </row>
    <row r="115" spans="1:6" hidden="1">
      <c r="A115" s="2" t="s">
        <v>108</v>
      </c>
      <c r="B115" t="str">
        <f>RIGHT(A115,LEN(A115)-FIND("|",SUBSTITUTE(A115,"/","|",LEN(A115)-LEN(SUBSTITUTE(A115,"/","")))))</f>
        <v>publish</v>
      </c>
      <c r="C115" t="str">
        <f>MID(A115,FIND("|",SUBSTITUTE(A115,Delimiter,"|",Start))+1,IF(ISERROR(FIND("|",SUBSTITUTE(A115,Delimiter,"|",End))),255,FIND("|",SUBSTITUTE(A115,Delimiter,"|",End))-FIND("|",SUBSTITUTE(A115,Delimiter,"|",Start))-1))</f>
        <v>crossref/citeinfo/pubinfo/publish</v>
      </c>
      <c r="D115" s="3">
        <f>INDEX(AllDataValues,MATCH($A115,Paths,FALSE),MATCH(D$17,Collections,FALSE))/D$15</f>
        <v>0</v>
      </c>
      <c r="E115" s="3">
        <f>INDEX(AllDataValues,MATCH($A115,Paths,FALSE),MATCH(E$17,Collections,FALSE))/E$15</f>
        <v>0</v>
      </c>
      <c r="F115" s="3">
        <f>INDEX(AllDataValues,MATCH($A115,Paths,FALSE),MATCH(F$17,Collections,FALSE))/F$15</f>
        <v>0.2857142857142857</v>
      </c>
    </row>
    <row r="116" spans="1:6" hidden="1">
      <c r="A116" s="2" t="s">
        <v>107</v>
      </c>
      <c r="B116" t="str">
        <f>RIGHT(A116,LEN(A116)-FIND("|",SUBSTITUTE(A116,"/","|",LEN(A116)-LEN(SUBSTITUTE(A116,"/","")))))</f>
        <v>pubplace</v>
      </c>
      <c r="C116" t="str">
        <f>MID(A116,FIND("|",SUBSTITUTE(A116,Delimiter,"|",Start))+1,IF(ISERROR(FIND("|",SUBSTITUTE(A116,Delimiter,"|",End))),255,FIND("|",SUBSTITUTE(A116,Delimiter,"|",End))-FIND("|",SUBSTITUTE(A116,Delimiter,"|",Start))-1))</f>
        <v>crossref/citeinfo/pubinfo/pubplace</v>
      </c>
      <c r="D116" s="3">
        <f>INDEX(AllDataValues,MATCH($A116,Paths,FALSE),MATCH(D$17,Collections,FALSE))/D$15</f>
        <v>0</v>
      </c>
      <c r="E116" s="3">
        <f>INDEX(AllDataValues,MATCH($A116,Paths,FALSE),MATCH(E$17,Collections,FALSE))/E$15</f>
        <v>0</v>
      </c>
      <c r="F116" s="3">
        <f>INDEX(AllDataValues,MATCH($A116,Paths,FALSE),MATCH(F$17,Collections,FALSE))/F$15</f>
        <v>0.2857142857142857</v>
      </c>
    </row>
    <row r="117" spans="1:6" hidden="1">
      <c r="A117" s="2" t="s">
        <v>105</v>
      </c>
      <c r="B117" t="str">
        <f>RIGHT(A117,LEN(A117)-FIND("|",SUBSTITUTE(A117,"/","|",LEN(A117)-LEN(SUBSTITUTE(A117,"/","")))))</f>
        <v>title</v>
      </c>
      <c r="C117" t="str">
        <f>MID(A117,FIND("|",SUBSTITUTE(A117,Delimiter,"|",Start))+1,IF(ISERROR(FIND("|",SUBSTITUTE(A117,Delimiter,"|",End))),255,FIND("|",SUBSTITUTE(A117,Delimiter,"|",End))-FIND("|",SUBSTITUTE(A117,Delimiter,"|",Start))-1))</f>
        <v>crossref/citeinfo/title</v>
      </c>
      <c r="D117" s="3">
        <f>INDEX(AllDataValues,MATCH($A117,Paths,FALSE),MATCH(D$17,Collections,FALSE))/D$15</f>
        <v>0</v>
      </c>
      <c r="E117" s="3">
        <f>INDEX(AllDataValues,MATCH($A117,Paths,FALSE),MATCH(E$17,Collections,FALSE))/E$15</f>
        <v>0</v>
      </c>
      <c r="F117" s="3">
        <f>INDEX(AllDataValues,MATCH($A117,Paths,FALSE),MATCH(F$17,Collections,FALSE))/F$15</f>
        <v>0.2857142857142857</v>
      </c>
    </row>
    <row r="118" spans="1:6" hidden="1">
      <c r="A118" s="2" t="s">
        <v>25</v>
      </c>
      <c r="B118" t="str">
        <f>RIGHT(A118,LEN(A118)-FIND("|",SUBSTITUTE(A118,"/","|",LEN(A118)-LEN(SUBSTITUTE(A118,"/","")))))</f>
        <v>datacred</v>
      </c>
      <c r="C118" t="str">
        <f>MID(A118,FIND("|",SUBSTITUTE(A118,Delimiter,"|",Start))+1,IF(ISERROR(FIND("|",SUBSTITUTE(A118,Delimiter,"|",End))),255,FIND("|",SUBSTITUTE(A118,Delimiter,"|",End))-FIND("|",SUBSTITUTE(A118,Delimiter,"|",Start))-1))</f>
        <v>datacred</v>
      </c>
      <c r="D118" s="3">
        <f>INDEX(AllDataValues,MATCH($A118,Paths,FALSE),MATCH(D$17,Collections,FALSE))/D$15</f>
        <v>0</v>
      </c>
      <c r="E118" s="3">
        <f>INDEX(AllDataValues,MATCH($A118,Paths,FALSE),MATCH(E$17,Collections,FALSE))/E$15</f>
        <v>0.5357142857142857</v>
      </c>
      <c r="F118" s="3">
        <f>INDEX(AllDataValues,MATCH($A118,Paths,FALSE),MATCH(F$17,Collections,FALSE))/F$15</f>
        <v>0.5714285714285714</v>
      </c>
    </row>
    <row r="119" spans="1:6" hidden="1">
      <c r="A119" s="2" t="s">
        <v>9</v>
      </c>
      <c r="B119" t="str">
        <f>RIGHT(A119,LEN(A119)-FIND("|",SUBSTITUTE(A119,"/","|",LEN(A119)-LEN(SUBSTITUTE(A119,"/","")))))</f>
        <v>abstract</v>
      </c>
      <c r="C119" t="str">
        <f>MID(A119,FIND("|",SUBSTITUTE(A119,Delimiter,"|",Start))+1,IF(ISERROR(FIND("|",SUBSTITUTE(A119,Delimiter,"|",End))),255,FIND("|",SUBSTITUTE(A119,Delimiter,"|",End))-FIND("|",SUBSTITUTE(A119,Delimiter,"|",Start))-1))</f>
        <v>descript/abstract</v>
      </c>
      <c r="D119" s="3">
        <f>INDEX(AllDataValues,MATCH($A119,Paths,FALSE),MATCH(D$17,Collections,FALSE))/D$15</f>
        <v>1</v>
      </c>
      <c r="E119" s="3">
        <f>INDEX(AllDataValues,MATCH($A119,Paths,FALSE),MATCH(E$17,Collections,FALSE))/E$15</f>
        <v>1</v>
      </c>
      <c r="F119" s="3">
        <f>INDEX(AllDataValues,MATCH($A119,Paths,FALSE),MATCH(F$17,Collections,FALSE))/F$15</f>
        <v>1</v>
      </c>
    </row>
    <row r="120" spans="1:6" hidden="1">
      <c r="A120" s="2" t="s">
        <v>10</v>
      </c>
      <c r="B120" t="str">
        <f>RIGHT(A120,LEN(A120)-FIND("|",SUBSTITUTE(A120,"/","|",LEN(A120)-LEN(SUBSTITUTE(A120,"/","")))))</f>
        <v>purpose</v>
      </c>
      <c r="C120" t="str">
        <f>MID(A120,FIND("|",SUBSTITUTE(A120,Delimiter,"|",Start))+1,IF(ISERROR(FIND("|",SUBSTITUTE(A120,Delimiter,"|",End))),255,FIND("|",SUBSTITUTE(A120,Delimiter,"|",End))-FIND("|",SUBSTITUTE(A120,Delimiter,"|",Start))-1))</f>
        <v>descript/purpose</v>
      </c>
      <c r="D120" s="3">
        <f>INDEX(AllDataValues,MATCH($A120,Paths,FALSE),MATCH(D$17,Collections,FALSE))/D$15</f>
        <v>0</v>
      </c>
      <c r="E120" s="3">
        <f>INDEX(AllDataValues,MATCH($A120,Paths,FALSE),MATCH(E$17,Collections,FALSE))/E$15</f>
        <v>0.7857142857142857</v>
      </c>
      <c r="F120" s="3">
        <f>INDEX(AllDataValues,MATCH($A120,Paths,FALSE),MATCH(F$17,Collections,FALSE))/F$15</f>
        <v>1</v>
      </c>
    </row>
    <row r="121" spans="1:6" hidden="1">
      <c r="A121" s="2" t="s">
        <v>119</v>
      </c>
      <c r="B121" t="str">
        <f>RIGHT(A121,LEN(A121)-FIND("|",SUBSTITUTE(A121,"/","|",LEN(A121)-LEN(SUBSTITUTE(A121,"/","")))))</f>
        <v>supplinf</v>
      </c>
      <c r="C121" t="str">
        <f>MID(A121,FIND("|",SUBSTITUTE(A121,Delimiter,"|",Start))+1,IF(ISERROR(FIND("|",SUBSTITUTE(A121,Delimiter,"|",End))),255,FIND("|",SUBSTITUTE(A121,Delimiter,"|",End))-FIND("|",SUBSTITUTE(A121,Delimiter,"|",Start))-1))</f>
        <v>descript/supplinf</v>
      </c>
      <c r="D121" s="3">
        <f>INDEX(AllDataValues,MATCH($A121,Paths,FALSE),MATCH(D$17,Collections,FALSE))/D$15</f>
        <v>0</v>
      </c>
      <c r="E121" s="3">
        <f>INDEX(AllDataValues,MATCH($A121,Paths,FALSE),MATCH(E$17,Collections,FALSE))/E$15</f>
        <v>0</v>
      </c>
      <c r="F121" s="3">
        <f>INDEX(AllDataValues,MATCH($A121,Paths,FALSE),MATCH(F$17,Collections,FALSE))/F$15</f>
        <v>0.8571428571428571</v>
      </c>
    </row>
    <row r="122" spans="1:6" hidden="1">
      <c r="A122" s="2" t="s">
        <v>20</v>
      </c>
      <c r="B122" t="str">
        <f>RIGHT(A122,LEN(A122)-FIND("|",SUBSTITUTE(A122,"/","|",LEN(A122)-LEN(SUBSTITUTE(A122,"/","")))))</f>
        <v>placekey</v>
      </c>
      <c r="C122" t="str">
        <f>MID(A122,FIND("|",SUBSTITUTE(A122,Delimiter,"|",Start))+1,IF(ISERROR(FIND("|",SUBSTITUTE(A122,Delimiter,"|",End))),255,FIND("|",SUBSTITUTE(A122,Delimiter,"|",End))-FIND("|",SUBSTITUTE(A122,Delimiter,"|",Start))-1))</f>
        <v>keywords/place/placekey</v>
      </c>
      <c r="D122" s="3">
        <f>INDEX(AllDataValues,MATCH($A122,Paths,FALSE),MATCH(D$17,Collections,FALSE))/D$15</f>
        <v>0.86846543001686338</v>
      </c>
      <c r="E122" s="3">
        <f>INDEX(AllDataValues,MATCH($A122,Paths,FALSE),MATCH(E$17,Collections,FALSE))/E$15</f>
        <v>5.1607142857142856</v>
      </c>
      <c r="F122" s="3">
        <f>INDEX(AllDataValues,MATCH($A122,Paths,FALSE),MATCH(F$17,Collections,FALSE))/F$15</f>
        <v>23.428571428571427</v>
      </c>
    </row>
    <row r="123" spans="1:6" hidden="1">
      <c r="A123" s="2" t="s">
        <v>120</v>
      </c>
      <c r="B123" t="str">
        <f>RIGHT(A123,LEN(A123)-FIND("|",SUBSTITUTE(A123,"/","|",LEN(A123)-LEN(SUBSTITUTE(A123,"/","")))))</f>
        <v>placekt</v>
      </c>
      <c r="C123" t="str">
        <f>MID(A123,FIND("|",SUBSTITUTE(A123,Delimiter,"|",Start))+1,IF(ISERROR(FIND("|",SUBSTITUTE(A123,Delimiter,"|",End))),255,FIND("|",SUBSTITUTE(A123,Delimiter,"|",End))-FIND("|",SUBSTITUTE(A123,Delimiter,"|",Start))-1))</f>
        <v>keywords/place/placekt</v>
      </c>
      <c r="D123" s="3">
        <f>INDEX(AllDataValues,MATCH($A123,Paths,FALSE),MATCH(D$17,Collections,FALSE))/D$15</f>
        <v>0.99831365935919059</v>
      </c>
      <c r="E123" s="3">
        <f>INDEX(AllDataValues,MATCH($A123,Paths,FALSE),MATCH(E$17,Collections,FALSE))/E$15</f>
        <v>0</v>
      </c>
      <c r="F123" s="3">
        <f>INDEX(AllDataValues,MATCH($A123,Paths,FALSE),MATCH(F$17,Collections,FALSE))/F$15</f>
        <v>0.5714285714285714</v>
      </c>
    </row>
    <row r="124" spans="1:6" hidden="1">
      <c r="A124" s="2" t="s">
        <v>21</v>
      </c>
      <c r="B124" t="str">
        <f>RIGHT(A124,LEN(A124)-FIND("|",SUBSTITUTE(A124,"/","|",LEN(A124)-LEN(SUBSTITUTE(A124,"/","")))))</f>
        <v>stratkey</v>
      </c>
      <c r="C124" t="str">
        <f>MID(A124,FIND("|",SUBSTITUTE(A124,Delimiter,"|",Start))+1,IF(ISERROR(FIND("|",SUBSTITUTE(A124,Delimiter,"|",End))),255,FIND("|",SUBSTITUTE(A124,Delimiter,"|",End))-FIND("|",SUBSTITUTE(A124,Delimiter,"|",Start))-1))</f>
        <v>keywords/stratum/stratkey</v>
      </c>
      <c r="D124" s="3">
        <f>INDEX(AllDataValues,MATCH($A124,Paths,FALSE),MATCH(D$17,Collections,FALSE))/D$15</f>
        <v>0</v>
      </c>
      <c r="E124" s="3">
        <f>INDEX(AllDataValues,MATCH($A124,Paths,FALSE),MATCH(E$17,Collections,FALSE))/E$15</f>
        <v>0.19642857142857142</v>
      </c>
      <c r="F124" s="3">
        <f>INDEX(AllDataValues,MATCH($A124,Paths,FALSE),MATCH(F$17,Collections,FALSE))/F$15</f>
        <v>0</v>
      </c>
    </row>
    <row r="125" spans="1:6" hidden="1">
      <c r="A125" s="2" t="s">
        <v>23</v>
      </c>
      <c r="B125" t="str">
        <f>RIGHT(A125,LEN(A125)-FIND("|",SUBSTITUTE(A125,"/","|",LEN(A125)-LEN(SUBSTITUTE(A125,"/","")))))</f>
        <v>themekey</v>
      </c>
      <c r="C125" t="str">
        <f>MID(A125,FIND("|",SUBSTITUTE(A125,Delimiter,"|",Start))+1,IF(ISERROR(FIND("|",SUBSTITUTE(A125,Delimiter,"|",End))),255,FIND("|",SUBSTITUTE(A125,Delimiter,"|",End))-FIND("|",SUBSTITUTE(A125,Delimiter,"|",Start))-1))</f>
        <v>keywords/theme/themekey</v>
      </c>
      <c r="D125" s="3">
        <f>INDEX(AllDataValues,MATCH($A125,Paths,FALSE),MATCH(D$17,Collections,FALSE))/D$15</f>
        <v>16.609612141652615</v>
      </c>
      <c r="E125" s="3">
        <f>INDEX(AllDataValues,MATCH($A125,Paths,FALSE),MATCH(E$17,Collections,FALSE))/E$15</f>
        <v>2.6428571428571428</v>
      </c>
      <c r="F125" s="3">
        <f>INDEX(AllDataValues,MATCH($A125,Paths,FALSE),MATCH(F$17,Collections,FALSE))/F$15</f>
        <v>21.285714285714285</v>
      </c>
    </row>
    <row r="126" spans="1:6" hidden="1">
      <c r="A126" s="2" t="s">
        <v>22</v>
      </c>
      <c r="B126" t="str">
        <f>RIGHT(A126,LEN(A126)-FIND("|",SUBSTITUTE(A126,"/","|",LEN(A126)-LEN(SUBSTITUTE(A126,"/","")))))</f>
        <v>themekt</v>
      </c>
      <c r="C126" t="str">
        <f>MID(A126,FIND("|",SUBSTITUTE(A126,Delimiter,"|",Start))+1,IF(ISERROR(FIND("|",SUBSTITUTE(A126,Delimiter,"|",End))),255,FIND("|",SUBSTITUTE(A126,Delimiter,"|",End))-FIND("|",SUBSTITUTE(A126,Delimiter,"|",Start))-1))</f>
        <v>keywords/theme/themekt</v>
      </c>
      <c r="D126" s="3">
        <f>INDEX(AllDataValues,MATCH($A126,Paths,FALSE),MATCH(D$17,Collections,FALSE))/D$15</f>
        <v>3.9932546374367623</v>
      </c>
      <c r="E126" s="3">
        <f>INDEX(AllDataValues,MATCH($A126,Paths,FALSE),MATCH(E$17,Collections,FALSE))/E$15</f>
        <v>2.2678571428571428</v>
      </c>
      <c r="F126" s="3">
        <f>INDEX(AllDataValues,MATCH($A126,Paths,FALSE),MATCH(F$17,Collections,FALSE))/F$15</f>
        <v>1.5714285714285714</v>
      </c>
    </row>
    <row r="127" spans="1:6" hidden="1">
      <c r="A127" s="2" t="s">
        <v>102</v>
      </c>
      <c r="B127" t="str">
        <f>RIGHT(A127,LEN(A127)-FIND("|",SUBSTITUTE(A127,"/","|",LEN(A127)-LEN(SUBSTITUTE(A127,"/","")))))</f>
        <v>native</v>
      </c>
      <c r="C127" t="str">
        <f>MID(A127,FIND("|",SUBSTITUTE(A127,Delimiter,"|",Start))+1,IF(ISERROR(FIND("|",SUBSTITUTE(A127,Delimiter,"|",End))),255,FIND("|",SUBSTITUTE(A127,Delimiter,"|",End))-FIND("|",SUBSTITUTE(A127,Delimiter,"|",Start))-1))</f>
        <v>native</v>
      </c>
      <c r="D127" s="3">
        <f>INDEX(AllDataValues,MATCH($A127,Paths,FALSE),MATCH(D$17,Collections,FALSE))/D$15</f>
        <v>0</v>
      </c>
      <c r="E127" s="3">
        <f>INDEX(AllDataValues,MATCH($A127,Paths,FALSE),MATCH(E$17,Collections,FALSE))/E$15</f>
        <v>0</v>
      </c>
      <c r="F127" s="3">
        <f>INDEX(AllDataValues,MATCH($A127,Paths,FALSE),MATCH(F$17,Collections,FALSE))/F$15</f>
        <v>0.7142857142857143</v>
      </c>
    </row>
    <row r="128" spans="1:6" hidden="1">
      <c r="A128" s="2" t="s">
        <v>29</v>
      </c>
      <c r="B128" t="str">
        <f>RIGHT(A128,LEN(A128)-FIND("|",SUBSTITUTE(A128,"/","|",LEN(A128)-LEN(SUBSTITUTE(A128,"/","")))))</f>
        <v>address</v>
      </c>
      <c r="C128" t="str">
        <f>MID(A128,FIND("|",SUBSTITUTE(A128,Delimiter,"|",Start))+1,IF(ISERROR(FIND("|",SUBSTITUTE(A128,Delimiter,"|",End))),255,FIND("|",SUBSTITUTE(A128,Delimiter,"|",End))-FIND("|",SUBSTITUTE(A128,Delimiter,"|",Start))-1))</f>
        <v>ptcontac/cntinfo/cntaddr/address</v>
      </c>
      <c r="D128" s="3">
        <f>INDEX(AllDataValues,MATCH($A128,Paths,FALSE),MATCH(D$17,Collections,FALSE))/D$15</f>
        <v>0</v>
      </c>
      <c r="E128" s="3">
        <f>INDEX(AllDataValues,MATCH($A128,Paths,FALSE),MATCH(E$17,Collections,FALSE))/E$15</f>
        <v>1</v>
      </c>
      <c r="F128" s="3">
        <f>INDEX(AllDataValues,MATCH($A128,Paths,FALSE),MATCH(F$17,Collections,FALSE))/F$15</f>
        <v>1.1428571428571428</v>
      </c>
    </row>
    <row r="129" spans="1:6" hidden="1">
      <c r="A129" s="2" t="s">
        <v>28</v>
      </c>
      <c r="B129" t="str">
        <f>RIGHT(A129,LEN(A129)-FIND("|",SUBSTITUTE(A129,"/","|",LEN(A129)-LEN(SUBSTITUTE(A129,"/","")))))</f>
        <v>addrtype</v>
      </c>
      <c r="C129" t="str">
        <f>MID(A129,FIND("|",SUBSTITUTE(A129,Delimiter,"|",Start))+1,IF(ISERROR(FIND("|",SUBSTITUTE(A129,Delimiter,"|",End))),255,FIND("|",SUBSTITUTE(A129,Delimiter,"|",End))-FIND("|",SUBSTITUTE(A129,Delimiter,"|",Start))-1))</f>
        <v>ptcontac/cntinfo/cntaddr/addrtype</v>
      </c>
      <c r="D129" s="3">
        <f>INDEX(AllDataValues,MATCH($A129,Paths,FALSE),MATCH(D$17,Collections,FALSE))/D$15</f>
        <v>0</v>
      </c>
      <c r="E129" s="3">
        <f>INDEX(AllDataValues,MATCH($A129,Paths,FALSE),MATCH(E$17,Collections,FALSE))/E$15</f>
        <v>1</v>
      </c>
      <c r="F129" s="3">
        <f>INDEX(AllDataValues,MATCH($A129,Paths,FALSE),MATCH(F$17,Collections,FALSE))/F$15</f>
        <v>1</v>
      </c>
    </row>
    <row r="130" spans="1:6" hidden="1">
      <c r="A130" s="2" t="s">
        <v>30</v>
      </c>
      <c r="B130" t="str">
        <f>RIGHT(A130,LEN(A130)-FIND("|",SUBSTITUTE(A130,"/","|",LEN(A130)-LEN(SUBSTITUTE(A130,"/","")))))</f>
        <v>city</v>
      </c>
      <c r="C130" t="str">
        <f>MID(A130,FIND("|",SUBSTITUTE(A130,Delimiter,"|",Start))+1,IF(ISERROR(FIND("|",SUBSTITUTE(A130,Delimiter,"|",End))),255,FIND("|",SUBSTITUTE(A130,Delimiter,"|",End))-FIND("|",SUBSTITUTE(A130,Delimiter,"|",Start))-1))</f>
        <v>ptcontac/cntinfo/cntaddr/city</v>
      </c>
      <c r="D130" s="3">
        <f>INDEX(AllDataValues,MATCH($A130,Paths,FALSE),MATCH(D$17,Collections,FALSE))/D$15</f>
        <v>0</v>
      </c>
      <c r="E130" s="3">
        <f>INDEX(AllDataValues,MATCH($A130,Paths,FALSE),MATCH(E$17,Collections,FALSE))/E$15</f>
        <v>1</v>
      </c>
      <c r="F130" s="3">
        <f>INDEX(AllDataValues,MATCH($A130,Paths,FALSE),MATCH(F$17,Collections,FALSE))/F$15</f>
        <v>1</v>
      </c>
    </row>
    <row r="131" spans="1:6" hidden="1">
      <c r="A131" s="2" t="s">
        <v>69</v>
      </c>
      <c r="B131" t="str">
        <f>RIGHT(A131,LEN(A131)-FIND("|",SUBSTITUTE(A131,"/","|",LEN(A131)-LEN(SUBSTITUTE(A131,"/","")))))</f>
        <v>country</v>
      </c>
      <c r="C131" t="str">
        <f>MID(A131,FIND("|",SUBSTITUTE(A131,Delimiter,"|",Start))+1,IF(ISERROR(FIND("|",SUBSTITUTE(A131,Delimiter,"|",End))),255,FIND("|",SUBSTITUTE(A131,Delimiter,"|",End))-FIND("|",SUBSTITUTE(A131,Delimiter,"|",Start))-1))</f>
        <v>ptcontac/cntinfo/cntaddr/country</v>
      </c>
      <c r="D131" s="3">
        <f>INDEX(AllDataValues,MATCH($A131,Paths,FALSE),MATCH(D$17,Collections,FALSE))/D$15</f>
        <v>0</v>
      </c>
      <c r="E131" s="3">
        <f>INDEX(AllDataValues,MATCH($A131,Paths,FALSE),MATCH(E$17,Collections,FALSE))/E$15</f>
        <v>0.16071428571428573</v>
      </c>
      <c r="F131" s="3">
        <f>INDEX(AllDataValues,MATCH($A131,Paths,FALSE),MATCH(F$17,Collections,FALSE))/F$15</f>
        <v>0.42857142857142855</v>
      </c>
    </row>
    <row r="132" spans="1:6" hidden="1">
      <c r="A132" s="2" t="s">
        <v>32</v>
      </c>
      <c r="B132" t="str">
        <f>RIGHT(A132,LEN(A132)-FIND("|",SUBSTITUTE(A132,"/","|",LEN(A132)-LEN(SUBSTITUTE(A132,"/","")))))</f>
        <v>postal</v>
      </c>
      <c r="C132" t="str">
        <f>MID(A132,FIND("|",SUBSTITUTE(A132,Delimiter,"|",Start))+1,IF(ISERROR(FIND("|",SUBSTITUTE(A132,Delimiter,"|",End))),255,FIND("|",SUBSTITUTE(A132,Delimiter,"|",End))-FIND("|",SUBSTITUTE(A132,Delimiter,"|",Start))-1))</f>
        <v>ptcontac/cntinfo/cntaddr/postal</v>
      </c>
      <c r="D132" s="3">
        <f>INDEX(AllDataValues,MATCH($A132,Paths,FALSE),MATCH(D$17,Collections,FALSE))/D$15</f>
        <v>0</v>
      </c>
      <c r="E132" s="3">
        <f>INDEX(AllDataValues,MATCH($A132,Paths,FALSE),MATCH(E$17,Collections,FALSE))/E$15</f>
        <v>1</v>
      </c>
      <c r="F132" s="3">
        <f>INDEX(AllDataValues,MATCH($A132,Paths,FALSE),MATCH(F$17,Collections,FALSE))/F$15</f>
        <v>1</v>
      </c>
    </row>
    <row r="133" spans="1:6" hidden="1">
      <c r="A133" s="2" t="s">
        <v>31</v>
      </c>
      <c r="B133" t="str">
        <f>RIGHT(A133,LEN(A133)-FIND("|",SUBSTITUTE(A133,"/","|",LEN(A133)-LEN(SUBSTITUTE(A133,"/","")))))</f>
        <v>state</v>
      </c>
      <c r="C133" t="str">
        <f>MID(A133,FIND("|",SUBSTITUTE(A133,Delimiter,"|",Start))+1,IF(ISERROR(FIND("|",SUBSTITUTE(A133,Delimiter,"|",End))),255,FIND("|",SUBSTITUTE(A133,Delimiter,"|",End))-FIND("|",SUBSTITUTE(A133,Delimiter,"|",Start))-1))</f>
        <v>ptcontac/cntinfo/cntaddr/state</v>
      </c>
      <c r="D133" s="3">
        <f>INDEX(AllDataValues,MATCH($A133,Paths,FALSE),MATCH(D$17,Collections,FALSE))/D$15</f>
        <v>0</v>
      </c>
      <c r="E133" s="3">
        <f>INDEX(AllDataValues,MATCH($A133,Paths,FALSE),MATCH(E$17,Collections,FALSE))/E$15</f>
        <v>1</v>
      </c>
      <c r="F133" s="3">
        <f>INDEX(AllDataValues,MATCH($A133,Paths,FALSE),MATCH(F$17,Collections,FALSE))/F$15</f>
        <v>1</v>
      </c>
    </row>
    <row r="134" spans="1:6" hidden="1">
      <c r="A134" s="2" t="s">
        <v>34</v>
      </c>
      <c r="B134" t="str">
        <f>RIGHT(A134,LEN(A134)-FIND("|",SUBSTITUTE(A134,"/","|",LEN(A134)-LEN(SUBSTITUTE(A134,"/","")))))</f>
        <v>cntemail</v>
      </c>
      <c r="C134" t="str">
        <f>MID(A134,FIND("|",SUBSTITUTE(A134,Delimiter,"|",Start))+1,IF(ISERROR(FIND("|",SUBSTITUTE(A134,Delimiter,"|",End))),255,FIND("|",SUBSTITUTE(A134,Delimiter,"|",End))-FIND("|",SUBSTITUTE(A134,Delimiter,"|",Start))-1))</f>
        <v>ptcontac/cntinfo/cntemail</v>
      </c>
      <c r="D134" s="3">
        <f>INDEX(AllDataValues,MATCH($A134,Paths,FALSE),MATCH(D$17,Collections,FALSE))/D$15</f>
        <v>0</v>
      </c>
      <c r="E134" s="3">
        <f>INDEX(AllDataValues,MATCH($A134,Paths,FALSE),MATCH(E$17,Collections,FALSE))/E$15</f>
        <v>1</v>
      </c>
      <c r="F134" s="3">
        <f>INDEX(AllDataValues,MATCH($A134,Paths,FALSE),MATCH(F$17,Collections,FALSE))/F$15</f>
        <v>0.8571428571428571</v>
      </c>
    </row>
    <row r="135" spans="1:6" hidden="1">
      <c r="A135" s="2" t="s">
        <v>217</v>
      </c>
      <c r="B135" t="str">
        <f>RIGHT(A135,LEN(A135)-FIND("|",SUBSTITUTE(A135,"/","|",LEN(A135)-LEN(SUBSTITUTE(A135,"/","")))))</f>
        <v>cntfax</v>
      </c>
      <c r="C135" t="str">
        <f>MID(A135,FIND("|",SUBSTITUTE(A135,Delimiter,"|",Start))+1,IF(ISERROR(FIND("|",SUBSTITUTE(A135,Delimiter,"|",End))),255,FIND("|",SUBSTITUTE(A135,Delimiter,"|",End))-FIND("|",SUBSTITUTE(A135,Delimiter,"|",Start))-1))</f>
        <v>ptcontac/cntinfo/cntfax</v>
      </c>
      <c r="D135" s="3">
        <f>INDEX(AllDataValues,MATCH($A135,Paths,FALSE),MATCH(D$17,Collections,FALSE))/D$15</f>
        <v>0.99831365935919059</v>
      </c>
      <c r="E135" s="3">
        <f>INDEX(AllDataValues,MATCH($A135,Paths,FALSE),MATCH(E$17,Collections,FALSE))/E$15</f>
        <v>0</v>
      </c>
      <c r="F135" s="3">
        <f>INDEX(AllDataValues,MATCH($A135,Paths,FALSE),MATCH(F$17,Collections,FALSE))/F$15</f>
        <v>0</v>
      </c>
    </row>
    <row r="136" spans="1:6" hidden="1">
      <c r="A136" s="2" t="s">
        <v>179</v>
      </c>
      <c r="B136" t="str">
        <f>RIGHT(A136,LEN(A136)-FIND("|",SUBSTITUTE(A136,"/","|",LEN(A136)-LEN(SUBSTITUTE(A136,"/","")))))</f>
        <v>cntorg</v>
      </c>
      <c r="C136" t="str">
        <f>MID(A136,FIND("|",SUBSTITUTE(A136,Delimiter,"|",Start))+1,IF(ISERROR(FIND("|",SUBSTITUTE(A136,Delimiter,"|",End))),255,FIND("|",SUBSTITUTE(A136,Delimiter,"|",End))-FIND("|",SUBSTITUTE(A136,Delimiter,"|",Start))-1))</f>
        <v>ptcontac/cntinfo/cntorgp/cntorg</v>
      </c>
      <c r="D136" s="3">
        <f>INDEX(AllDataValues,MATCH($A136,Paths,FALSE),MATCH(D$17,Collections,FALSE))/D$15</f>
        <v>0</v>
      </c>
      <c r="E136" s="3">
        <f>INDEX(AllDataValues,MATCH($A136,Paths,FALSE),MATCH(E$17,Collections,FALSE))/E$15</f>
        <v>0</v>
      </c>
      <c r="F136" s="3">
        <f>INDEX(AllDataValues,MATCH($A136,Paths,FALSE),MATCH(F$17,Collections,FALSE))/F$15</f>
        <v>0.14285714285714285</v>
      </c>
    </row>
    <row r="137" spans="1:6" hidden="1">
      <c r="A137" s="2" t="s">
        <v>180</v>
      </c>
      <c r="B137" t="str">
        <f>RIGHT(A137,LEN(A137)-FIND("|",SUBSTITUTE(A137,"/","|",LEN(A137)-LEN(SUBSTITUTE(A137,"/","")))))</f>
        <v>cntper</v>
      </c>
      <c r="C137" t="str">
        <f>MID(A137,FIND("|",SUBSTITUTE(A137,Delimiter,"|",Start))+1,IF(ISERROR(FIND("|",SUBSTITUTE(A137,Delimiter,"|",End))),255,FIND("|",SUBSTITUTE(A137,Delimiter,"|",End))-FIND("|",SUBSTITUTE(A137,Delimiter,"|",Start))-1))</f>
        <v>ptcontac/cntinfo/cntorgp/cntper</v>
      </c>
      <c r="D137" s="3">
        <f>INDEX(AllDataValues,MATCH($A137,Paths,FALSE),MATCH(D$17,Collections,FALSE))/D$15</f>
        <v>0</v>
      </c>
      <c r="E137" s="3">
        <f>INDEX(AllDataValues,MATCH($A137,Paths,FALSE),MATCH(E$17,Collections,FALSE))/E$15</f>
        <v>0</v>
      </c>
      <c r="F137" s="3">
        <f>INDEX(AllDataValues,MATCH($A137,Paths,FALSE),MATCH(F$17,Collections,FALSE))/F$15</f>
        <v>0.14285714285714285</v>
      </c>
    </row>
    <row r="138" spans="1:6" hidden="1">
      <c r="A138" s="2" t="s">
        <v>27</v>
      </c>
      <c r="B138" t="str">
        <f>RIGHT(A138,LEN(A138)-FIND("|",SUBSTITUTE(A138,"/","|",LEN(A138)-LEN(SUBSTITUTE(A138,"/","")))))</f>
        <v>cntorg</v>
      </c>
      <c r="C138" t="str">
        <f>MID(A138,FIND("|",SUBSTITUTE(A138,Delimiter,"|",Start))+1,IF(ISERROR(FIND("|",SUBSTITUTE(A138,Delimiter,"|",End))),255,FIND("|",SUBSTITUTE(A138,Delimiter,"|",End))-FIND("|",SUBSTITUTE(A138,Delimiter,"|",Start))-1))</f>
        <v>ptcontac/cntinfo/cntperp/cntorg</v>
      </c>
      <c r="D138" s="3">
        <f>INDEX(AllDataValues,MATCH($A138,Paths,FALSE),MATCH(D$17,Collections,FALSE))/D$15</f>
        <v>0</v>
      </c>
      <c r="E138" s="3">
        <f>INDEX(AllDataValues,MATCH($A138,Paths,FALSE),MATCH(E$17,Collections,FALSE))/E$15</f>
        <v>1</v>
      </c>
      <c r="F138" s="3">
        <f>INDEX(AllDataValues,MATCH($A138,Paths,FALSE),MATCH(F$17,Collections,FALSE))/F$15</f>
        <v>0.7142857142857143</v>
      </c>
    </row>
    <row r="139" spans="1:6" hidden="1">
      <c r="A139" s="2" t="s">
        <v>26</v>
      </c>
      <c r="B139" t="str">
        <f>RIGHT(A139,LEN(A139)-FIND("|",SUBSTITUTE(A139,"/","|",LEN(A139)-LEN(SUBSTITUTE(A139,"/","")))))</f>
        <v>cntper</v>
      </c>
      <c r="C139" t="str">
        <f>MID(A139,FIND("|",SUBSTITUTE(A139,Delimiter,"|",Start))+1,IF(ISERROR(FIND("|",SUBSTITUTE(A139,Delimiter,"|",End))),255,FIND("|",SUBSTITUTE(A139,Delimiter,"|",End))-FIND("|",SUBSTITUTE(A139,Delimiter,"|",Start))-1))</f>
        <v>ptcontac/cntinfo/cntperp/cntper</v>
      </c>
      <c r="D139" s="3">
        <f>INDEX(AllDataValues,MATCH($A139,Paths,FALSE),MATCH(D$17,Collections,FALSE))/D$15</f>
        <v>0.99662731871838106</v>
      </c>
      <c r="E139" s="3">
        <f>INDEX(AllDataValues,MATCH($A139,Paths,FALSE),MATCH(E$17,Collections,FALSE))/E$15</f>
        <v>1</v>
      </c>
      <c r="F139" s="3">
        <f>INDEX(AllDataValues,MATCH($A139,Paths,FALSE),MATCH(F$17,Collections,FALSE))/F$15</f>
        <v>0.7142857142857143</v>
      </c>
    </row>
    <row r="140" spans="1:6" hidden="1">
      <c r="A140" s="2" t="s">
        <v>177</v>
      </c>
      <c r="B140" t="str">
        <f>RIGHT(A140,LEN(A140)-FIND("|",SUBSTITUTE(A140,"/","|",LEN(A140)-LEN(SUBSTITUTE(A140,"/","")))))</f>
        <v>cntpos</v>
      </c>
      <c r="C140" t="str">
        <f>MID(A140,FIND("|",SUBSTITUTE(A140,Delimiter,"|",Start))+1,IF(ISERROR(FIND("|",SUBSTITUTE(A140,Delimiter,"|",End))),255,FIND("|",SUBSTITUTE(A140,Delimiter,"|",End))-FIND("|",SUBSTITUTE(A140,Delimiter,"|",Start))-1))</f>
        <v>ptcontac/cntinfo/cntpos</v>
      </c>
      <c r="D140" s="3">
        <f>INDEX(AllDataValues,MATCH($A140,Paths,FALSE),MATCH(D$17,Collections,FALSE))/D$15</f>
        <v>0</v>
      </c>
      <c r="E140" s="3">
        <f>INDEX(AllDataValues,MATCH($A140,Paths,FALSE),MATCH(E$17,Collections,FALSE))/E$15</f>
        <v>0</v>
      </c>
      <c r="F140" s="3">
        <f>INDEX(AllDataValues,MATCH($A140,Paths,FALSE),MATCH(F$17,Collections,FALSE))/F$15</f>
        <v>0.2857142857142857</v>
      </c>
    </row>
    <row r="141" spans="1:6" hidden="1">
      <c r="A141" s="2" t="s">
        <v>33</v>
      </c>
      <c r="B141" t="str">
        <f>RIGHT(A141,LEN(A141)-FIND("|",SUBSTITUTE(A141,"/","|",LEN(A141)-LEN(SUBSTITUTE(A141,"/","")))))</f>
        <v>cntvoice</v>
      </c>
      <c r="C141" t="str">
        <f>MID(A141,FIND("|",SUBSTITUTE(A141,Delimiter,"|",Start))+1,IF(ISERROR(FIND("|",SUBSTITUTE(A141,Delimiter,"|",End))),255,FIND("|",SUBSTITUTE(A141,Delimiter,"|",End))-FIND("|",SUBSTITUTE(A141,Delimiter,"|",Start))-1))</f>
        <v>ptcontac/cntinfo/cntvoice</v>
      </c>
      <c r="D141" s="3">
        <f>INDEX(AllDataValues,MATCH($A141,Paths,FALSE),MATCH(D$17,Collections,FALSE))/D$15</f>
        <v>0</v>
      </c>
      <c r="E141" s="3">
        <f>INDEX(AllDataValues,MATCH($A141,Paths,FALSE),MATCH(E$17,Collections,FALSE))/E$15</f>
        <v>0.75</v>
      </c>
      <c r="F141" s="3">
        <f>INDEX(AllDataValues,MATCH($A141,Paths,FALSE),MATCH(F$17,Collections,FALSE))/F$15</f>
        <v>1</v>
      </c>
    </row>
    <row r="142" spans="1:6" hidden="1">
      <c r="A142" s="2" t="s">
        <v>181</v>
      </c>
      <c r="B142" t="str">
        <f>RIGHT(A142,LEN(A142)-FIND("|",SUBSTITUTE(A142,"/","|",LEN(A142)-LEN(SUBSTITUTE(A142,"/","")))))</f>
        <v>hours</v>
      </c>
      <c r="C142" t="str">
        <f>MID(A142,FIND("|",SUBSTITUTE(A142,Delimiter,"|",Start))+1,IF(ISERROR(FIND("|",SUBSTITUTE(A142,Delimiter,"|",End))),255,FIND("|",SUBSTITUTE(A142,Delimiter,"|",End))-FIND("|",SUBSTITUTE(A142,Delimiter,"|",Start))-1))</f>
        <v>ptcontac/cntinfo/hours</v>
      </c>
      <c r="D142" s="3">
        <f>INDEX(AllDataValues,MATCH($A142,Paths,FALSE),MATCH(D$17,Collections,FALSE))/D$15</f>
        <v>0</v>
      </c>
      <c r="E142" s="3">
        <f>INDEX(AllDataValues,MATCH($A142,Paths,FALSE),MATCH(E$17,Collections,FALSE))/E$15</f>
        <v>0</v>
      </c>
      <c r="F142" s="3">
        <f>INDEX(AllDataValues,MATCH($A142,Paths,FALSE),MATCH(F$17,Collections,FALSE))/F$15</f>
        <v>0.14285714285714285</v>
      </c>
    </row>
    <row r="143" spans="1:6" hidden="1">
      <c r="A143" s="2" t="s">
        <v>17</v>
      </c>
      <c r="B143" t="str">
        <f>RIGHT(A143,LEN(A143)-FIND("|",SUBSTITUTE(A143,"/","|",LEN(A143)-LEN(SUBSTITUTE(A143,"/","")))))</f>
        <v>eastbc</v>
      </c>
      <c r="C143" t="str">
        <f>MID(A143,FIND("|",SUBSTITUTE(A143,Delimiter,"|",Start))+1,IF(ISERROR(FIND("|",SUBSTITUTE(A143,Delimiter,"|",End))),255,FIND("|",SUBSTITUTE(A143,Delimiter,"|",End))-FIND("|",SUBSTITUTE(A143,Delimiter,"|",Start))-1))</f>
        <v>spdom/bounding/eastbc</v>
      </c>
      <c r="D143" s="3">
        <f>INDEX(AllDataValues,MATCH($A143,Paths,FALSE),MATCH(D$17,Collections,FALSE))/D$15</f>
        <v>0.99831365935919059</v>
      </c>
      <c r="E143" s="3">
        <f>INDEX(AllDataValues,MATCH($A143,Paths,FALSE),MATCH(E$17,Collections,FALSE))/E$15</f>
        <v>0.7142857142857143</v>
      </c>
      <c r="F143" s="3">
        <f>INDEX(AllDataValues,MATCH($A143,Paths,FALSE),MATCH(F$17,Collections,FALSE))/F$15</f>
        <v>1</v>
      </c>
    </row>
    <row r="144" spans="1:6" hidden="1">
      <c r="A144" s="2" t="s">
        <v>18</v>
      </c>
      <c r="B144" t="str">
        <f>RIGHT(A144,LEN(A144)-FIND("|",SUBSTITUTE(A144,"/","|",LEN(A144)-LEN(SUBSTITUTE(A144,"/","")))))</f>
        <v>northbc</v>
      </c>
      <c r="C144" t="str">
        <f>MID(A144,FIND("|",SUBSTITUTE(A144,Delimiter,"|",Start))+1,IF(ISERROR(FIND("|",SUBSTITUTE(A144,Delimiter,"|",End))),255,FIND("|",SUBSTITUTE(A144,Delimiter,"|",End))-FIND("|",SUBSTITUTE(A144,Delimiter,"|",Start))-1))</f>
        <v>spdom/bounding/northbc</v>
      </c>
      <c r="D144" s="3">
        <f>INDEX(AllDataValues,MATCH($A144,Paths,FALSE),MATCH(D$17,Collections,FALSE))/D$15</f>
        <v>0.99831365935919059</v>
      </c>
      <c r="E144" s="3">
        <f>INDEX(AllDataValues,MATCH($A144,Paths,FALSE),MATCH(E$17,Collections,FALSE))/E$15</f>
        <v>0.7142857142857143</v>
      </c>
      <c r="F144" s="3">
        <f>INDEX(AllDataValues,MATCH($A144,Paths,FALSE),MATCH(F$17,Collections,FALSE))/F$15</f>
        <v>1</v>
      </c>
    </row>
    <row r="145" spans="1:6" hidden="1">
      <c r="A145" s="2" t="s">
        <v>19</v>
      </c>
      <c r="B145" t="str">
        <f>RIGHT(A145,LEN(A145)-FIND("|",SUBSTITUTE(A145,"/","|",LEN(A145)-LEN(SUBSTITUTE(A145,"/","")))))</f>
        <v>southbc</v>
      </c>
      <c r="C145" t="str">
        <f>MID(A145,FIND("|",SUBSTITUTE(A145,Delimiter,"|",Start))+1,IF(ISERROR(FIND("|",SUBSTITUTE(A145,Delimiter,"|",End))),255,FIND("|",SUBSTITUTE(A145,Delimiter,"|",End))-FIND("|",SUBSTITUTE(A145,Delimiter,"|",Start))-1))</f>
        <v>spdom/bounding/southbc</v>
      </c>
      <c r="D145" s="3">
        <f>INDEX(AllDataValues,MATCH($A145,Paths,FALSE),MATCH(D$17,Collections,FALSE))/D$15</f>
        <v>0.99831365935919059</v>
      </c>
      <c r="E145" s="3">
        <f>INDEX(AllDataValues,MATCH($A145,Paths,FALSE),MATCH(E$17,Collections,FALSE))/E$15</f>
        <v>0.7142857142857143</v>
      </c>
      <c r="F145" s="3">
        <f>INDEX(AllDataValues,MATCH($A145,Paths,FALSE),MATCH(F$17,Collections,FALSE))/F$15</f>
        <v>1</v>
      </c>
    </row>
    <row r="146" spans="1:6" hidden="1">
      <c r="A146" s="2" t="s">
        <v>16</v>
      </c>
      <c r="B146" t="str">
        <f>RIGHT(A146,LEN(A146)-FIND("|",SUBSTITUTE(A146,"/","|",LEN(A146)-LEN(SUBSTITUTE(A146,"/","")))))</f>
        <v>westbc</v>
      </c>
      <c r="C146" t="str">
        <f>MID(A146,FIND("|",SUBSTITUTE(A146,Delimiter,"|",Start))+1,IF(ISERROR(FIND("|",SUBSTITUTE(A146,Delimiter,"|",End))),255,FIND("|",SUBSTITUTE(A146,Delimiter,"|",End))-FIND("|",SUBSTITUTE(A146,Delimiter,"|",Start))-1))</f>
        <v>spdom/bounding/westbc</v>
      </c>
      <c r="D146" s="3">
        <f>INDEX(AllDataValues,MATCH($A146,Paths,FALSE),MATCH(D$17,Collections,FALSE))/D$15</f>
        <v>0.99831365935919059</v>
      </c>
      <c r="E146" s="3">
        <f>INDEX(AllDataValues,MATCH($A146,Paths,FALSE),MATCH(E$17,Collections,FALSE))/E$15</f>
        <v>0.7142857142857143</v>
      </c>
      <c r="F146" s="3">
        <f>INDEX(AllDataValues,MATCH($A146,Paths,FALSE),MATCH(F$17,Collections,FALSE))/F$15</f>
        <v>1</v>
      </c>
    </row>
    <row r="147" spans="1:6" hidden="1">
      <c r="A147" s="2" t="s">
        <v>15</v>
      </c>
      <c r="B147" t="str">
        <f>RIGHT(A147,LEN(A147)-FIND("|",SUBSTITUTE(A147,"/","|",LEN(A147)-LEN(SUBSTITUTE(A147,"/","")))))</f>
        <v>descgeog</v>
      </c>
      <c r="C147" t="str">
        <f>MID(A147,FIND("|",SUBSTITUTE(A147,Delimiter,"|",Start))+1,IF(ISERROR(FIND("|",SUBSTITUTE(A147,Delimiter,"|",End))),255,FIND("|",SUBSTITUTE(A147,Delimiter,"|",End))-FIND("|",SUBSTITUTE(A147,Delimiter,"|",Start))-1))</f>
        <v>spdom/descgeog</v>
      </c>
      <c r="D147" s="3">
        <f>INDEX(AllDataValues,MATCH($A147,Paths,FALSE),MATCH(D$17,Collections,FALSE))/D$15</f>
        <v>0</v>
      </c>
      <c r="E147" s="3">
        <f>INDEX(AllDataValues,MATCH($A147,Paths,FALSE),MATCH(E$17,Collections,FALSE))/E$15</f>
        <v>0.7321428571428571</v>
      </c>
      <c r="F147" s="3">
        <f>INDEX(AllDataValues,MATCH($A147,Paths,FALSE),MATCH(F$17,Collections,FALSE))/F$15</f>
        <v>1</v>
      </c>
    </row>
    <row r="148" spans="1:6" hidden="1">
      <c r="A148" s="2" t="s">
        <v>13</v>
      </c>
      <c r="B148" t="str">
        <f>RIGHT(A148,LEN(A148)-FIND("|",SUBSTITUTE(A148,"/","|",LEN(A148)-LEN(SUBSTITUTE(A148,"/","")))))</f>
        <v>progress</v>
      </c>
      <c r="C148" t="str">
        <f>MID(A148,FIND("|",SUBSTITUTE(A148,Delimiter,"|",Start))+1,IF(ISERROR(FIND("|",SUBSTITUTE(A148,Delimiter,"|",End))),255,FIND("|",SUBSTITUTE(A148,Delimiter,"|",End))-FIND("|",SUBSTITUTE(A148,Delimiter,"|",Start))-1))</f>
        <v>status/progress</v>
      </c>
      <c r="D148" s="3">
        <f>INDEX(AllDataValues,MATCH($A148,Paths,FALSE),MATCH(D$17,Collections,FALSE))/D$15</f>
        <v>0.99831365935919059</v>
      </c>
      <c r="E148" s="3">
        <f>INDEX(AllDataValues,MATCH($A148,Paths,FALSE),MATCH(E$17,Collections,FALSE))/E$15</f>
        <v>1</v>
      </c>
      <c r="F148" s="3">
        <f>INDEX(AllDataValues,MATCH($A148,Paths,FALSE),MATCH(F$17,Collections,FALSE))/F$15</f>
        <v>1</v>
      </c>
    </row>
    <row r="149" spans="1:6" hidden="1">
      <c r="A149" s="2" t="s">
        <v>14</v>
      </c>
      <c r="B149" t="str">
        <f>RIGHT(A149,LEN(A149)-FIND("|",SUBSTITUTE(A149,"/","|",LEN(A149)-LEN(SUBSTITUTE(A149,"/","")))))</f>
        <v>update</v>
      </c>
      <c r="C149" t="str">
        <f>MID(A149,FIND("|",SUBSTITUTE(A149,Delimiter,"|",Start))+1,IF(ISERROR(FIND("|",SUBSTITUTE(A149,Delimiter,"|",End))),255,FIND("|",SUBSTITUTE(A149,Delimiter,"|",End))-FIND("|",SUBSTITUTE(A149,Delimiter,"|",Start))-1))</f>
        <v>status/update</v>
      </c>
      <c r="D149" s="3">
        <f>INDEX(AllDataValues,MATCH($A149,Paths,FALSE),MATCH(D$17,Collections,FALSE))/D$15</f>
        <v>0.99831365935919059</v>
      </c>
      <c r="E149" s="3">
        <f>INDEX(AllDataValues,MATCH($A149,Paths,FALSE),MATCH(E$17,Collections,FALSE))/E$15</f>
        <v>1</v>
      </c>
      <c r="F149" s="3">
        <f>INDEX(AllDataValues,MATCH($A149,Paths,FALSE),MATCH(F$17,Collections,FALSE))/F$15</f>
        <v>1</v>
      </c>
    </row>
    <row r="150" spans="1:6" hidden="1">
      <c r="A150" s="2" t="s">
        <v>122</v>
      </c>
      <c r="B150" t="str">
        <f>RIGHT(A150,LEN(A150)-FIND("|",SUBSTITUTE(A150,"/","|",LEN(A150)-LEN(SUBSTITUTE(A150,"/","")))))</f>
        <v>taxonkey</v>
      </c>
      <c r="C150" t="str">
        <f>MID(A150,FIND("|",SUBSTITUTE(A150,Delimiter,"|",Start))+1,IF(ISERROR(FIND("|",SUBSTITUTE(A150,Delimiter,"|",End))),255,FIND("|",SUBSTITUTE(A150,Delimiter,"|",End))-FIND("|",SUBSTITUTE(A150,Delimiter,"|",Start))-1))</f>
        <v>taxonomy/keywtax/taxonkey</v>
      </c>
      <c r="D150" s="3">
        <f>INDEX(AllDataValues,MATCH($A150,Paths,FALSE),MATCH(D$17,Collections,FALSE))/D$15</f>
        <v>0</v>
      </c>
      <c r="E150" s="3">
        <f>INDEX(AllDataValues,MATCH($A150,Paths,FALSE),MATCH(E$17,Collections,FALSE))/E$15</f>
        <v>0</v>
      </c>
      <c r="F150" s="3">
        <f>INDEX(AllDataValues,MATCH($A150,Paths,FALSE),MATCH(F$17,Collections,FALSE))/F$15</f>
        <v>1.8571428571428572</v>
      </c>
    </row>
    <row r="151" spans="1:6" hidden="1">
      <c r="A151" s="2" t="s">
        <v>121</v>
      </c>
      <c r="B151" t="str">
        <f>RIGHT(A151,LEN(A151)-FIND("|",SUBSTITUTE(A151,"/","|",LEN(A151)-LEN(SUBSTITUTE(A151,"/","")))))</f>
        <v>taxonkt</v>
      </c>
      <c r="C151" t="str">
        <f>MID(A151,FIND("|",SUBSTITUTE(A151,Delimiter,"|",Start))+1,IF(ISERROR(FIND("|",SUBSTITUTE(A151,Delimiter,"|",End))),255,FIND("|",SUBSTITUTE(A151,Delimiter,"|",End))-FIND("|",SUBSTITUTE(A151,Delimiter,"|",Start))-1))</f>
        <v>taxonomy/keywtax/taxonkt</v>
      </c>
      <c r="D151" s="3">
        <f>INDEX(AllDataValues,MATCH($A151,Paths,FALSE),MATCH(D$17,Collections,FALSE))/D$15</f>
        <v>0</v>
      </c>
      <c r="E151" s="3">
        <f>INDEX(AllDataValues,MATCH($A151,Paths,FALSE),MATCH(E$17,Collections,FALSE))/E$15</f>
        <v>0</v>
      </c>
      <c r="F151" s="3">
        <f>INDEX(AllDataValues,MATCH($A151,Paths,FALSE),MATCH(F$17,Collections,FALSE))/F$15</f>
        <v>0.14285714285714285</v>
      </c>
    </row>
    <row r="152" spans="1:6" hidden="1">
      <c r="A152" s="2" t="s">
        <v>132</v>
      </c>
      <c r="B152" t="str">
        <f>RIGHT(A152,LEN(A152)-FIND("|",SUBSTITUTE(A152,"/","|",LEN(A152)-LEN(SUBSTITUTE(A152,"/","")))))</f>
        <v>common</v>
      </c>
      <c r="C152" t="str">
        <f>MID(A152,FIND("|",SUBSTITUTE(A152,Delimiter,"|",Start))+1,IF(ISERROR(FIND("|",SUBSTITUTE(A152,Delimiter,"|",End))),255,FIND("|",SUBSTITUTE(A152,Delimiter,"|",End))-FIND("|",SUBSTITUTE(A152,Delimiter,"|",Start))-1))</f>
        <v>taxonomy/taxoncl/common</v>
      </c>
      <c r="D152" s="3">
        <f>INDEX(AllDataValues,MATCH($A152,Paths,FALSE),MATCH(D$17,Collections,FALSE))/D$15</f>
        <v>0</v>
      </c>
      <c r="E152" s="3">
        <f>INDEX(AllDataValues,MATCH($A152,Paths,FALSE),MATCH(E$17,Collections,FALSE))/E$15</f>
        <v>0</v>
      </c>
      <c r="F152" s="3">
        <f>INDEX(AllDataValues,MATCH($A152,Paths,FALSE),MATCH(F$17,Collections,FALSE))/F$15</f>
        <v>0.14285714285714285</v>
      </c>
    </row>
    <row r="153" spans="1:6" hidden="1">
      <c r="A153" s="2" t="s">
        <v>139</v>
      </c>
      <c r="B153" t="str">
        <f>RIGHT(A153,LEN(A153)-FIND("|",SUBSTITUTE(A153,"/","|",LEN(A153)-LEN(SUBSTITUTE(A153,"/","")))))</f>
        <v>taxonrn</v>
      </c>
      <c r="C153" t="str">
        <f>MID(A153,FIND("|",SUBSTITUTE(A153,Delimiter,"|",Start))+1,IF(ISERROR(FIND("|",SUBSTITUTE(A153,Delimiter,"|",End))),255,FIND("|",SUBSTITUTE(A153,Delimiter,"|",End))-FIND("|",SUBSTITUTE(A153,Delimiter,"|",Start))-1))</f>
        <v>taxonomy/taxoncl/taxoncl/taxoncl/taxoncl</v>
      </c>
      <c r="D153" s="3">
        <f>INDEX(AllDataValues,MATCH($A153,Paths,FALSE),MATCH(D$17,Collections,FALSE))/D$15</f>
        <v>0</v>
      </c>
      <c r="E153" s="3">
        <f>INDEX(AllDataValues,MATCH($A153,Paths,FALSE),MATCH(E$17,Collections,FALSE))/E$15</f>
        <v>0</v>
      </c>
      <c r="F153" s="3">
        <f>INDEX(AllDataValues,MATCH($A153,Paths,FALSE),MATCH(F$17,Collections,FALSE))/F$15</f>
        <v>0.2857142857142857</v>
      </c>
    </row>
    <row r="154" spans="1:6" hidden="1">
      <c r="A154" s="2" t="s">
        <v>140</v>
      </c>
      <c r="B154" t="str">
        <f>RIGHT(A154,LEN(A154)-FIND("|",SUBSTITUTE(A154,"/","|",LEN(A154)-LEN(SUBSTITUTE(A154,"/","")))))</f>
        <v>taxonrv</v>
      </c>
      <c r="C154" t="str">
        <f>MID(A154,FIND("|",SUBSTITUTE(A154,Delimiter,"|",Start))+1,IF(ISERROR(FIND("|",SUBSTITUTE(A154,Delimiter,"|",End))),255,FIND("|",SUBSTITUTE(A154,Delimiter,"|",End))-FIND("|",SUBSTITUTE(A154,Delimiter,"|",Start))-1))</f>
        <v>taxonomy/taxoncl/taxoncl/taxoncl/taxoncl</v>
      </c>
      <c r="D154" s="3">
        <f>INDEX(AllDataValues,MATCH($A154,Paths,FALSE),MATCH(D$17,Collections,FALSE))/D$15</f>
        <v>0</v>
      </c>
      <c r="E154" s="3">
        <f>INDEX(AllDataValues,MATCH($A154,Paths,FALSE),MATCH(E$17,Collections,FALSE))/E$15</f>
        <v>0</v>
      </c>
      <c r="F154" s="3">
        <f>INDEX(AllDataValues,MATCH($A154,Paths,FALSE),MATCH(F$17,Collections,FALSE))/F$15</f>
        <v>0.2857142857142857</v>
      </c>
    </row>
    <row r="155" spans="1:6" hidden="1">
      <c r="A155" s="2" t="s">
        <v>137</v>
      </c>
      <c r="B155" t="str">
        <f>RIGHT(A155,LEN(A155)-FIND("|",SUBSTITUTE(A155,"/","|",LEN(A155)-LEN(SUBSTITUTE(A155,"/","")))))</f>
        <v>taxonrn</v>
      </c>
      <c r="C155" t="str">
        <f>MID(A155,FIND("|",SUBSTITUTE(A155,Delimiter,"|",Start))+1,IF(ISERROR(FIND("|",SUBSTITUTE(A155,Delimiter,"|",End))),255,FIND("|",SUBSTITUTE(A155,Delimiter,"|",End))-FIND("|",SUBSTITUTE(A155,Delimiter,"|",Start))-1))</f>
        <v>taxonomy/taxoncl/taxoncl/taxoncl/taxoncl</v>
      </c>
      <c r="D155" s="3">
        <f>INDEX(AllDataValues,MATCH($A155,Paths,FALSE),MATCH(D$17,Collections,FALSE))/D$15</f>
        <v>0</v>
      </c>
      <c r="E155" s="3">
        <f>INDEX(AllDataValues,MATCH($A155,Paths,FALSE),MATCH(E$17,Collections,FALSE))/E$15</f>
        <v>0</v>
      </c>
      <c r="F155" s="3">
        <f>INDEX(AllDataValues,MATCH($A155,Paths,FALSE),MATCH(F$17,Collections,FALSE))/F$15</f>
        <v>0.42857142857142855</v>
      </c>
    </row>
    <row r="156" spans="1:6" hidden="1">
      <c r="A156" s="2" t="s">
        <v>138</v>
      </c>
      <c r="B156" t="str">
        <f>RIGHT(A156,LEN(A156)-FIND("|",SUBSTITUTE(A156,"/","|",LEN(A156)-LEN(SUBSTITUTE(A156,"/","")))))</f>
        <v>taxonrv</v>
      </c>
      <c r="C156" t="str">
        <f>MID(A156,FIND("|",SUBSTITUTE(A156,Delimiter,"|",Start))+1,IF(ISERROR(FIND("|",SUBSTITUTE(A156,Delimiter,"|",End))),255,FIND("|",SUBSTITUTE(A156,Delimiter,"|",End))-FIND("|",SUBSTITUTE(A156,Delimiter,"|",Start))-1))</f>
        <v>taxonomy/taxoncl/taxoncl/taxoncl/taxoncl</v>
      </c>
      <c r="D156" s="3">
        <f>INDEX(AllDataValues,MATCH($A156,Paths,FALSE),MATCH(D$17,Collections,FALSE))/D$15</f>
        <v>0</v>
      </c>
      <c r="E156" s="3">
        <f>INDEX(AllDataValues,MATCH($A156,Paths,FALSE),MATCH(E$17,Collections,FALSE))/E$15</f>
        <v>0</v>
      </c>
      <c r="F156" s="3">
        <f>INDEX(AllDataValues,MATCH($A156,Paths,FALSE),MATCH(F$17,Collections,FALSE))/F$15</f>
        <v>0.42857142857142855</v>
      </c>
    </row>
    <row r="157" spans="1:6" hidden="1">
      <c r="A157" s="2" t="s">
        <v>135</v>
      </c>
      <c r="B157" t="str">
        <f>RIGHT(A157,LEN(A157)-FIND("|",SUBSTITUTE(A157,"/","|",LEN(A157)-LEN(SUBSTITUTE(A157,"/","")))))</f>
        <v>taxonrn</v>
      </c>
      <c r="C157" t="str">
        <f>MID(A157,FIND("|",SUBSTITUTE(A157,Delimiter,"|",Start))+1,IF(ISERROR(FIND("|",SUBSTITUTE(A157,Delimiter,"|",End))),255,FIND("|",SUBSTITUTE(A157,Delimiter,"|",End))-FIND("|",SUBSTITUTE(A157,Delimiter,"|",Start))-1))</f>
        <v>taxonomy/taxoncl/taxoncl/taxoncl/taxonrn</v>
      </c>
      <c r="D157" s="3">
        <f>INDEX(AllDataValues,MATCH($A157,Paths,FALSE),MATCH(D$17,Collections,FALSE))/D$15</f>
        <v>0</v>
      </c>
      <c r="E157" s="3">
        <f>INDEX(AllDataValues,MATCH($A157,Paths,FALSE),MATCH(E$17,Collections,FALSE))/E$15</f>
        <v>0</v>
      </c>
      <c r="F157" s="3">
        <f>INDEX(AllDataValues,MATCH($A157,Paths,FALSE),MATCH(F$17,Collections,FALSE))/F$15</f>
        <v>0.8571428571428571</v>
      </c>
    </row>
    <row r="158" spans="1:6" hidden="1">
      <c r="A158" s="2" t="s">
        <v>136</v>
      </c>
      <c r="B158" t="str">
        <f>RIGHT(A158,LEN(A158)-FIND("|",SUBSTITUTE(A158,"/","|",LEN(A158)-LEN(SUBSTITUTE(A158,"/","")))))</f>
        <v>taxonrv</v>
      </c>
      <c r="C158" t="str">
        <f>MID(A158,FIND("|",SUBSTITUTE(A158,Delimiter,"|",Start))+1,IF(ISERROR(FIND("|",SUBSTITUTE(A158,Delimiter,"|",End))),255,FIND("|",SUBSTITUTE(A158,Delimiter,"|",End))-FIND("|",SUBSTITUTE(A158,Delimiter,"|",Start))-1))</f>
        <v>taxonomy/taxoncl/taxoncl/taxoncl/taxonrv</v>
      </c>
      <c r="D158" s="3">
        <f>INDEX(AllDataValues,MATCH($A158,Paths,FALSE),MATCH(D$17,Collections,FALSE))/D$15</f>
        <v>0</v>
      </c>
      <c r="E158" s="3">
        <f>INDEX(AllDataValues,MATCH($A158,Paths,FALSE),MATCH(E$17,Collections,FALSE))/E$15</f>
        <v>0</v>
      </c>
      <c r="F158" s="3">
        <f>INDEX(AllDataValues,MATCH($A158,Paths,FALSE),MATCH(F$17,Collections,FALSE))/F$15</f>
        <v>0.8571428571428571</v>
      </c>
    </row>
    <row r="159" spans="1:6" hidden="1">
      <c r="A159" s="2" t="s">
        <v>133</v>
      </c>
      <c r="B159" t="str">
        <f>RIGHT(A159,LEN(A159)-FIND("|",SUBSTITUTE(A159,"/","|",LEN(A159)-LEN(SUBSTITUTE(A159,"/","")))))</f>
        <v>taxonrn</v>
      </c>
      <c r="C159" t="str">
        <f>MID(A159,FIND("|",SUBSTITUTE(A159,Delimiter,"|",Start))+1,IF(ISERROR(FIND("|",SUBSTITUTE(A159,Delimiter,"|",End))),255,FIND("|",SUBSTITUTE(A159,Delimiter,"|",End))-FIND("|",SUBSTITUTE(A159,Delimiter,"|",Start))-1))</f>
        <v>taxonomy/taxoncl/taxoncl/taxonrn</v>
      </c>
      <c r="D159" s="3">
        <f>INDEX(AllDataValues,MATCH($A159,Paths,FALSE),MATCH(D$17,Collections,FALSE))/D$15</f>
        <v>0</v>
      </c>
      <c r="E159" s="3">
        <f>INDEX(AllDataValues,MATCH($A159,Paths,FALSE),MATCH(E$17,Collections,FALSE))/E$15</f>
        <v>0</v>
      </c>
      <c r="F159" s="3">
        <f>INDEX(AllDataValues,MATCH($A159,Paths,FALSE),MATCH(F$17,Collections,FALSE))/F$15</f>
        <v>0.2857142857142857</v>
      </c>
    </row>
    <row r="160" spans="1:6" hidden="1">
      <c r="A160" s="2" t="s">
        <v>134</v>
      </c>
      <c r="B160" t="str">
        <f>RIGHT(A160,LEN(A160)-FIND("|",SUBSTITUTE(A160,"/","|",LEN(A160)-LEN(SUBSTITUTE(A160,"/","")))))</f>
        <v>taxonrv</v>
      </c>
      <c r="C160" t="str">
        <f>MID(A160,FIND("|",SUBSTITUTE(A160,Delimiter,"|",Start))+1,IF(ISERROR(FIND("|",SUBSTITUTE(A160,Delimiter,"|",End))),255,FIND("|",SUBSTITUTE(A160,Delimiter,"|",End))-FIND("|",SUBSTITUTE(A160,Delimiter,"|",Start))-1))</f>
        <v>taxonomy/taxoncl/taxoncl/taxonrv</v>
      </c>
      <c r="D160" s="3">
        <f>INDEX(AllDataValues,MATCH($A160,Paths,FALSE),MATCH(D$17,Collections,FALSE))/D$15</f>
        <v>0</v>
      </c>
      <c r="E160" s="3">
        <f>INDEX(AllDataValues,MATCH($A160,Paths,FALSE),MATCH(E$17,Collections,FALSE))/E$15</f>
        <v>0</v>
      </c>
      <c r="F160" s="3">
        <f>INDEX(AllDataValues,MATCH($A160,Paths,FALSE),MATCH(F$17,Collections,FALSE))/F$15</f>
        <v>0.2857142857142857</v>
      </c>
    </row>
    <row r="161" spans="1:6" hidden="1">
      <c r="A161" s="2" t="s">
        <v>130</v>
      </c>
      <c r="B161" t="str">
        <f>RIGHT(A161,LEN(A161)-FIND("|",SUBSTITUTE(A161,"/","|",LEN(A161)-LEN(SUBSTITUTE(A161,"/","")))))</f>
        <v>taxonrn</v>
      </c>
      <c r="C161" t="str">
        <f>MID(A161,FIND("|",SUBSTITUTE(A161,Delimiter,"|",Start))+1,IF(ISERROR(FIND("|",SUBSTITUTE(A161,Delimiter,"|",End))),255,FIND("|",SUBSTITUTE(A161,Delimiter,"|",End))-FIND("|",SUBSTITUTE(A161,Delimiter,"|",Start))-1))</f>
        <v>taxonomy/taxoncl/taxonrn</v>
      </c>
      <c r="D161" s="3">
        <f>INDEX(AllDataValues,MATCH($A161,Paths,FALSE),MATCH(D$17,Collections,FALSE))/D$15</f>
        <v>0</v>
      </c>
      <c r="E161" s="3">
        <f>INDEX(AllDataValues,MATCH($A161,Paths,FALSE),MATCH(E$17,Collections,FALSE))/E$15</f>
        <v>0</v>
      </c>
      <c r="F161" s="3">
        <f>INDEX(AllDataValues,MATCH($A161,Paths,FALSE),MATCH(F$17,Collections,FALSE))/F$15</f>
        <v>0.14285714285714285</v>
      </c>
    </row>
    <row r="162" spans="1:6" hidden="1">
      <c r="A162" s="2" t="s">
        <v>131</v>
      </c>
      <c r="B162" t="str">
        <f>RIGHT(A162,LEN(A162)-FIND("|",SUBSTITUTE(A162,"/","|",LEN(A162)-LEN(SUBSTITUTE(A162,"/","")))))</f>
        <v>taxonrv</v>
      </c>
      <c r="C162" t="str">
        <f>MID(A162,FIND("|",SUBSTITUTE(A162,Delimiter,"|",Start))+1,IF(ISERROR(FIND("|",SUBSTITUTE(A162,Delimiter,"|",End))),255,FIND("|",SUBSTITUTE(A162,Delimiter,"|",End))-FIND("|",SUBSTITUTE(A162,Delimiter,"|",Start))-1))</f>
        <v>taxonomy/taxoncl/taxonrv</v>
      </c>
      <c r="D162" s="3">
        <f>INDEX(AllDataValues,MATCH($A162,Paths,FALSE),MATCH(D$17,Collections,FALSE))/D$15</f>
        <v>0</v>
      </c>
      <c r="E162" s="3">
        <f>INDEX(AllDataValues,MATCH($A162,Paths,FALSE),MATCH(E$17,Collections,FALSE))/E$15</f>
        <v>0</v>
      </c>
      <c r="F162" s="3">
        <f>INDEX(AllDataValues,MATCH($A162,Paths,FALSE),MATCH(F$17,Collections,FALSE))/F$15</f>
        <v>0.14285714285714285</v>
      </c>
    </row>
    <row r="163" spans="1:6" hidden="1">
      <c r="A163" s="2" t="s">
        <v>126</v>
      </c>
      <c r="B163" t="str">
        <f>RIGHT(A163,LEN(A163)-FIND("|",SUBSTITUTE(A163,"/","|",LEN(A163)-LEN(SUBSTITUTE(A163,"/","")))))</f>
        <v>geoform</v>
      </c>
      <c r="C163" t="str">
        <f>MID(A163,FIND("|",SUBSTITUTE(A163,Delimiter,"|",Start))+1,IF(ISERROR(FIND("|",SUBSTITUTE(A163,Delimiter,"|",End))),255,FIND("|",SUBSTITUTE(A163,Delimiter,"|",End))-FIND("|",SUBSTITUTE(A163,Delimiter,"|",Start))-1))</f>
        <v>taxonomy/taxonsys/classsys/classcit/citeinfo</v>
      </c>
      <c r="D163" s="3">
        <f>INDEX(AllDataValues,MATCH($A163,Paths,FALSE),MATCH(D$17,Collections,FALSE))/D$15</f>
        <v>0</v>
      </c>
      <c r="E163" s="3">
        <f>INDEX(AllDataValues,MATCH($A163,Paths,FALSE),MATCH(E$17,Collections,FALSE))/E$15</f>
        <v>0</v>
      </c>
      <c r="F163" s="3">
        <f>INDEX(AllDataValues,MATCH($A163,Paths,FALSE),MATCH(F$17,Collections,FALSE))/F$15</f>
        <v>0.14285714285714285</v>
      </c>
    </row>
    <row r="164" spans="1:6" hidden="1">
      <c r="A164" s="2" t="s">
        <v>123</v>
      </c>
      <c r="B164" t="str">
        <f>RIGHT(A164,LEN(A164)-FIND("|",SUBSTITUTE(A164,"/","|",LEN(A164)-LEN(SUBSTITUTE(A164,"/","")))))</f>
        <v>origin</v>
      </c>
      <c r="C164" t="str">
        <f>MID(A164,FIND("|",SUBSTITUTE(A164,Delimiter,"|",Start))+1,IF(ISERROR(FIND("|",SUBSTITUTE(A164,Delimiter,"|",End))),255,FIND("|",SUBSTITUTE(A164,Delimiter,"|",End))-FIND("|",SUBSTITUTE(A164,Delimiter,"|",Start))-1))</f>
        <v>taxonomy/taxonsys/classsys/classcit/citeinfo</v>
      </c>
      <c r="D164" s="3">
        <f>INDEX(AllDataValues,MATCH($A164,Paths,FALSE),MATCH(D$17,Collections,FALSE))/D$15</f>
        <v>0</v>
      </c>
      <c r="E164" s="3">
        <f>INDEX(AllDataValues,MATCH($A164,Paths,FALSE),MATCH(E$17,Collections,FALSE))/E$15</f>
        <v>0</v>
      </c>
      <c r="F164" s="3">
        <f>INDEX(AllDataValues,MATCH($A164,Paths,FALSE),MATCH(F$17,Collections,FALSE))/F$15</f>
        <v>0.14285714285714285</v>
      </c>
    </row>
    <row r="165" spans="1:6" hidden="1">
      <c r="A165" s="2" t="s">
        <v>124</v>
      </c>
      <c r="B165" t="str">
        <f>RIGHT(A165,LEN(A165)-FIND("|",SUBSTITUTE(A165,"/","|",LEN(A165)-LEN(SUBSTITUTE(A165,"/","")))))</f>
        <v>pubdate</v>
      </c>
      <c r="C165" t="str">
        <f>MID(A165,FIND("|",SUBSTITUTE(A165,Delimiter,"|",Start))+1,IF(ISERROR(FIND("|",SUBSTITUTE(A165,Delimiter,"|",End))),255,FIND("|",SUBSTITUTE(A165,Delimiter,"|",End))-FIND("|",SUBSTITUTE(A165,Delimiter,"|",Start))-1))</f>
        <v>taxonomy/taxonsys/classsys/classcit/citeinfo</v>
      </c>
      <c r="D165" s="3">
        <f>INDEX(AllDataValues,MATCH($A165,Paths,FALSE),MATCH(D$17,Collections,FALSE))/D$15</f>
        <v>0</v>
      </c>
      <c r="E165" s="3">
        <f>INDEX(AllDataValues,MATCH($A165,Paths,FALSE),MATCH(E$17,Collections,FALSE))/E$15</f>
        <v>0</v>
      </c>
      <c r="F165" s="3">
        <f>INDEX(AllDataValues,MATCH($A165,Paths,FALSE),MATCH(F$17,Collections,FALSE))/F$15</f>
        <v>0.14285714285714285</v>
      </c>
    </row>
    <row r="166" spans="1:6" hidden="1">
      <c r="A166" s="2" t="s">
        <v>128</v>
      </c>
      <c r="B166" t="str">
        <f>RIGHT(A166,LEN(A166)-FIND("|",SUBSTITUTE(A166,"/","|",LEN(A166)-LEN(SUBSTITUTE(A166,"/","")))))</f>
        <v>publish</v>
      </c>
      <c r="C166" t="str">
        <f>MID(A166,FIND("|",SUBSTITUTE(A166,Delimiter,"|",Start))+1,IF(ISERROR(FIND("|",SUBSTITUTE(A166,Delimiter,"|",End))),255,FIND("|",SUBSTITUTE(A166,Delimiter,"|",End))-FIND("|",SUBSTITUTE(A166,Delimiter,"|",Start))-1))</f>
        <v>taxonomy/taxonsys/classsys/classcit/citeinfo</v>
      </c>
      <c r="D166" s="3">
        <f>INDEX(AllDataValues,MATCH($A166,Paths,FALSE),MATCH(D$17,Collections,FALSE))/D$15</f>
        <v>0</v>
      </c>
      <c r="E166" s="3">
        <f>INDEX(AllDataValues,MATCH($A166,Paths,FALSE),MATCH(E$17,Collections,FALSE))/E$15</f>
        <v>0</v>
      </c>
      <c r="F166" s="3">
        <f>INDEX(AllDataValues,MATCH($A166,Paths,FALSE),MATCH(F$17,Collections,FALSE))/F$15</f>
        <v>0.14285714285714285</v>
      </c>
    </row>
    <row r="167" spans="1:6" hidden="1">
      <c r="A167" s="2" t="s">
        <v>127</v>
      </c>
      <c r="B167" t="str">
        <f>RIGHT(A167,LEN(A167)-FIND("|",SUBSTITUTE(A167,"/","|",LEN(A167)-LEN(SUBSTITUTE(A167,"/","")))))</f>
        <v>pubplace</v>
      </c>
      <c r="C167" t="str">
        <f>MID(A167,FIND("|",SUBSTITUTE(A167,Delimiter,"|",Start))+1,IF(ISERROR(FIND("|",SUBSTITUTE(A167,Delimiter,"|",End))),255,FIND("|",SUBSTITUTE(A167,Delimiter,"|",End))-FIND("|",SUBSTITUTE(A167,Delimiter,"|",Start))-1))</f>
        <v>taxonomy/taxonsys/classsys/classcit/citeinfo</v>
      </c>
      <c r="D167" s="3">
        <f>INDEX(AllDataValues,MATCH($A167,Paths,FALSE),MATCH(D$17,Collections,FALSE))/D$15</f>
        <v>0</v>
      </c>
      <c r="E167" s="3">
        <f>INDEX(AllDataValues,MATCH($A167,Paths,FALSE),MATCH(E$17,Collections,FALSE))/E$15</f>
        <v>0</v>
      </c>
      <c r="F167" s="3">
        <f>INDEX(AllDataValues,MATCH($A167,Paths,FALSE),MATCH(F$17,Collections,FALSE))/F$15</f>
        <v>0.14285714285714285</v>
      </c>
    </row>
    <row r="168" spans="1:6" hidden="1">
      <c r="A168" s="2" t="s">
        <v>125</v>
      </c>
      <c r="B168" t="str">
        <f>RIGHT(A168,LEN(A168)-FIND("|",SUBSTITUTE(A168,"/","|",LEN(A168)-LEN(SUBSTITUTE(A168,"/","")))))</f>
        <v>title</v>
      </c>
      <c r="C168" t="str">
        <f>MID(A168,FIND("|",SUBSTITUTE(A168,Delimiter,"|",Start))+1,IF(ISERROR(FIND("|",SUBSTITUTE(A168,Delimiter,"|",End))),255,FIND("|",SUBSTITUTE(A168,Delimiter,"|",End))-FIND("|",SUBSTITUTE(A168,Delimiter,"|",Start))-1))</f>
        <v>taxonomy/taxonsys/classsys/classcit/citeinfo</v>
      </c>
      <c r="D168" s="3">
        <f>INDEX(AllDataValues,MATCH($A168,Paths,FALSE),MATCH(D$17,Collections,FALSE))/D$15</f>
        <v>0</v>
      </c>
      <c r="E168" s="3">
        <f>INDEX(AllDataValues,MATCH($A168,Paths,FALSE),MATCH(E$17,Collections,FALSE))/E$15</f>
        <v>0</v>
      </c>
      <c r="F168" s="3">
        <f>INDEX(AllDataValues,MATCH($A168,Paths,FALSE),MATCH(F$17,Collections,FALSE))/F$15</f>
        <v>0.14285714285714285</v>
      </c>
    </row>
    <row r="169" spans="1:6" hidden="1">
      <c r="A169" s="2" t="s">
        <v>129</v>
      </c>
      <c r="B169" t="str">
        <f>RIGHT(A169,LEN(A169)-FIND("|",SUBSTITUTE(A169,"/","|",LEN(A169)-LEN(SUBSTITUTE(A169,"/","")))))</f>
        <v>taxonpro</v>
      </c>
      <c r="C169" t="str">
        <f>MID(A169,FIND("|",SUBSTITUTE(A169,Delimiter,"|",Start))+1,IF(ISERROR(FIND("|",SUBSTITUTE(A169,Delimiter,"|",End))),255,FIND("|",SUBSTITUTE(A169,Delimiter,"|",End))-FIND("|",SUBSTITUTE(A169,Delimiter,"|",Start))-1))</f>
        <v>taxonomy/taxonsys/taxonpro</v>
      </c>
      <c r="D169" s="3">
        <f>INDEX(AllDataValues,MATCH($A169,Paths,FALSE),MATCH(D$17,Collections,FALSE))/D$15</f>
        <v>0</v>
      </c>
      <c r="E169" s="3">
        <f>INDEX(AllDataValues,MATCH($A169,Paths,FALSE),MATCH(E$17,Collections,FALSE))/E$15</f>
        <v>0</v>
      </c>
      <c r="F169" s="3">
        <f>INDEX(AllDataValues,MATCH($A169,Paths,FALSE),MATCH(F$17,Collections,FALSE))/F$15</f>
        <v>0.14285714285714285</v>
      </c>
    </row>
    <row r="170" spans="1:6" hidden="1">
      <c r="A170" s="2" t="s">
        <v>98</v>
      </c>
      <c r="B170" t="str">
        <f>RIGHT(A170,LEN(A170)-FIND("|",SUBSTITUTE(A170,"/","|",LEN(A170)-LEN(SUBSTITUTE(A170,"/","")))))</f>
        <v>current</v>
      </c>
      <c r="C170" t="str">
        <f>MID(A170,FIND("|",SUBSTITUTE(A170,Delimiter,"|",Start))+1,IF(ISERROR(FIND("|",SUBSTITUTE(A170,Delimiter,"|",End))),255,FIND("|",SUBSTITUTE(A170,Delimiter,"|",End))-FIND("|",SUBSTITUTE(A170,Delimiter,"|",Start))-1))</f>
        <v>timeperd/current</v>
      </c>
      <c r="D170" s="3">
        <f>INDEX(AllDataValues,MATCH($A170,Paths,FALSE),MATCH(D$17,Collections,FALSE))/D$15</f>
        <v>0</v>
      </c>
      <c r="E170" s="3">
        <f>INDEX(AllDataValues,MATCH($A170,Paths,FALSE),MATCH(E$17,Collections,FALSE))/E$15</f>
        <v>0</v>
      </c>
      <c r="F170" s="3">
        <f>INDEX(AllDataValues,MATCH($A170,Paths,FALSE),MATCH(F$17,Collections,FALSE))/F$15</f>
        <v>1</v>
      </c>
    </row>
    <row r="171" spans="1:6" hidden="1">
      <c r="A171" s="2" t="s">
        <v>11</v>
      </c>
      <c r="B171" t="str">
        <f>RIGHT(A171,LEN(A171)-FIND("|",SUBSTITUTE(A171,"/","|",LEN(A171)-LEN(SUBSTITUTE(A171,"/","")))))</f>
        <v>begdate</v>
      </c>
      <c r="C171" t="str">
        <f>MID(A171,FIND("|",SUBSTITUTE(A171,Delimiter,"|",Start))+1,IF(ISERROR(FIND("|",SUBSTITUTE(A171,Delimiter,"|",End))),255,FIND("|",SUBSTITUTE(A171,Delimiter,"|",End))-FIND("|",SUBSTITUTE(A171,Delimiter,"|",Start))-1))</f>
        <v>timeperd/timeinfo/rngdates/begdate</v>
      </c>
      <c r="D171" s="3">
        <f>INDEX(AllDataValues,MATCH($A171,Paths,FALSE),MATCH(D$17,Collections,FALSE))/D$15</f>
        <v>0.99831365935919059</v>
      </c>
      <c r="E171" s="3">
        <f>INDEX(AllDataValues,MATCH($A171,Paths,FALSE),MATCH(E$17,Collections,FALSE))/E$15</f>
        <v>0.8214285714285714</v>
      </c>
      <c r="F171" s="3">
        <f>INDEX(AllDataValues,MATCH($A171,Paths,FALSE),MATCH(F$17,Collections,FALSE))/F$15</f>
        <v>1</v>
      </c>
    </row>
    <row r="172" spans="1:6" hidden="1">
      <c r="A172" s="2" t="s">
        <v>12</v>
      </c>
      <c r="B172" t="str">
        <f>RIGHT(A172,LEN(A172)-FIND("|",SUBSTITUTE(A172,"/","|",LEN(A172)-LEN(SUBSTITUTE(A172,"/","")))))</f>
        <v>enddate</v>
      </c>
      <c r="C172" t="str">
        <f>MID(A172,FIND("|",SUBSTITUTE(A172,Delimiter,"|",Start))+1,IF(ISERROR(FIND("|",SUBSTITUTE(A172,Delimiter,"|",End))),255,FIND("|",SUBSTITUTE(A172,Delimiter,"|",End))-FIND("|",SUBSTITUTE(A172,Delimiter,"|",Start))-1))</f>
        <v>timeperd/timeinfo/rngdates/enddate</v>
      </c>
      <c r="D172" s="3">
        <f>INDEX(AllDataValues,MATCH($A172,Paths,FALSE),MATCH(D$17,Collections,FALSE))/D$15</f>
        <v>0.99831365935919059</v>
      </c>
      <c r="E172" s="3">
        <f>INDEX(AllDataValues,MATCH($A172,Paths,FALSE),MATCH(E$17,Collections,FALSE))/E$15</f>
        <v>0.8214285714285714</v>
      </c>
      <c r="F172" s="3">
        <f>INDEX(AllDataValues,MATCH($A172,Paths,FALSE),MATCH(F$17,Collections,FALSE))/F$15</f>
        <v>1</v>
      </c>
    </row>
    <row r="173" spans="1:6" hidden="1">
      <c r="A173" s="2" t="s">
        <v>90</v>
      </c>
      <c r="B173" t="str">
        <f>RIGHT(A173,LEN(A173)-FIND("|",SUBSTITUTE(A173,"/","|",LEN(A173)-LEN(SUBSTITUTE(A173,"/","")))))</f>
        <v>onlink</v>
      </c>
      <c r="C173" t="str">
        <f>MID(A173,FIND("|",SUBSTITUTE(A173,Delimiter,"|",Start))+1,IF(ISERROR(FIND("|",SUBSTITUTE(A173,Delimiter,"|",End))),255,FIND("|",SUBSTITUTE(A173,Delimiter,"|",End))-FIND("|",SUBSTITUTE(A173,Delimiter,"|",Start))-1))</f>
        <v>tool/toolacc/onlink</v>
      </c>
      <c r="D173" s="3">
        <f>INDEX(AllDataValues,MATCH($A173,Paths,FALSE),MATCH(D$17,Collections,FALSE))/D$15</f>
        <v>0</v>
      </c>
      <c r="E173" s="3">
        <f>INDEX(AllDataValues,MATCH($A173,Paths,FALSE),MATCH(E$17,Collections,FALSE))/E$15</f>
        <v>1.7857142857142856E-2</v>
      </c>
      <c r="F173" s="3">
        <f>INDEX(AllDataValues,MATCH($A173,Paths,FALSE),MATCH(F$17,Collections,FALSE))/F$15</f>
        <v>0.14285714285714285</v>
      </c>
    </row>
    <row r="174" spans="1:6" hidden="1">
      <c r="A174" s="2" t="s">
        <v>154</v>
      </c>
      <c r="B174" t="str">
        <f>RIGHT(A174,LEN(A174)-FIND("|",SUBSTITUTE(A174,"/","|",LEN(A174)-LEN(SUBSTITUTE(A174,"/","")))))</f>
        <v>toolinst</v>
      </c>
      <c r="C174" t="str">
        <f>MID(A174,FIND("|",SUBSTITUTE(A174,Delimiter,"|",Start))+1,IF(ISERROR(FIND("|",SUBSTITUTE(A174,Delimiter,"|",End))),255,FIND("|",SUBSTITUTE(A174,Delimiter,"|",End))-FIND("|",SUBSTITUTE(A174,Delimiter,"|",Start))-1))</f>
        <v>tool/toolacc/toolinst</v>
      </c>
      <c r="D174" s="3">
        <f>INDEX(AllDataValues,MATCH($A174,Paths,FALSE),MATCH(D$17,Collections,FALSE))/D$15</f>
        <v>0</v>
      </c>
      <c r="E174" s="3">
        <f>INDEX(AllDataValues,MATCH($A174,Paths,FALSE),MATCH(E$17,Collections,FALSE))/E$15</f>
        <v>0</v>
      </c>
      <c r="F174" s="3">
        <f>INDEX(AllDataValues,MATCH($A174,Paths,FALSE),MATCH(F$17,Collections,FALSE))/F$15</f>
        <v>0.2857142857142857</v>
      </c>
    </row>
    <row r="175" spans="1:6" hidden="1">
      <c r="A175" s="2" t="s">
        <v>93</v>
      </c>
      <c r="B175" t="str">
        <f>RIGHT(A175,LEN(A175)-FIND("|",SUBSTITUTE(A175,"/","|",LEN(A175)-LEN(SUBSTITUTE(A175,"/","")))))</f>
        <v>address</v>
      </c>
      <c r="C175" t="str">
        <f>MID(A175,FIND("|",SUBSTITUTE(A175,Delimiter,"|",Start))+1,IF(ISERROR(FIND("|",SUBSTITUTE(A175,Delimiter,"|",End))),255,FIND("|",SUBSTITUTE(A175,Delimiter,"|",End))-FIND("|",SUBSTITUTE(A175,Delimiter,"|",Start))-1))</f>
        <v>tool/toolcont/cntinfo/cntaddr/address</v>
      </c>
      <c r="D175" s="3">
        <f>INDEX(AllDataValues,MATCH($A175,Paths,FALSE),MATCH(D$17,Collections,FALSE))/D$15</f>
        <v>0</v>
      </c>
      <c r="E175" s="3">
        <f>INDEX(AllDataValues,MATCH($A175,Paths,FALSE),MATCH(E$17,Collections,FALSE))/E$15</f>
        <v>1.7857142857142856E-2</v>
      </c>
      <c r="F175" s="3">
        <f>INDEX(AllDataValues,MATCH($A175,Paths,FALSE),MATCH(F$17,Collections,FALSE))/F$15</f>
        <v>0</v>
      </c>
    </row>
    <row r="176" spans="1:6" hidden="1">
      <c r="A176" s="2" t="s">
        <v>35</v>
      </c>
      <c r="B176" t="str">
        <f>RIGHT(A176,LEN(A176)-FIND("|",SUBSTITUTE(A176,"/","|",LEN(A176)-LEN(SUBSTITUTE(A176,"/","")))))</f>
        <v>addrtype</v>
      </c>
      <c r="C176" t="str">
        <f>MID(A176,FIND("|",SUBSTITUTE(A176,Delimiter,"|",Start))+1,IF(ISERROR(FIND("|",SUBSTITUTE(A176,Delimiter,"|",End))),255,FIND("|",SUBSTITUTE(A176,Delimiter,"|",End))-FIND("|",SUBSTITUTE(A176,Delimiter,"|",Start))-1))</f>
        <v>tool/toolcont/cntinfo/cntaddr/addrtype</v>
      </c>
      <c r="D176" s="3">
        <f>INDEX(AllDataValues,MATCH($A176,Paths,FALSE),MATCH(D$17,Collections,FALSE))/D$15</f>
        <v>0</v>
      </c>
      <c r="E176" s="3">
        <f>INDEX(AllDataValues,MATCH($A176,Paths,FALSE),MATCH(E$17,Collections,FALSE))/E$15</f>
        <v>1</v>
      </c>
      <c r="F176" s="3">
        <f>INDEX(AllDataValues,MATCH($A176,Paths,FALSE),MATCH(F$17,Collections,FALSE))/F$15</f>
        <v>0</v>
      </c>
    </row>
    <row r="177" spans="1:6" hidden="1">
      <c r="A177" s="2" t="s">
        <v>92</v>
      </c>
      <c r="B177" t="str">
        <f>RIGHT(A177,LEN(A177)-FIND("|",SUBSTITUTE(A177,"/","|",LEN(A177)-LEN(SUBSTITUTE(A177,"/","")))))</f>
        <v>cntorg</v>
      </c>
      <c r="C177" t="str">
        <f>MID(A177,FIND("|",SUBSTITUTE(A177,Delimiter,"|",Start))+1,IF(ISERROR(FIND("|",SUBSTITUTE(A177,Delimiter,"|",End))),255,FIND("|",SUBSTITUTE(A177,Delimiter,"|",End))-FIND("|",SUBSTITUTE(A177,Delimiter,"|",Start))-1))</f>
        <v>tool/toolcont/cntinfo/cntperp/cntorg</v>
      </c>
      <c r="D177" s="3">
        <f>INDEX(AllDataValues,MATCH($A177,Paths,FALSE),MATCH(D$17,Collections,FALSE))/D$15</f>
        <v>0</v>
      </c>
      <c r="E177" s="3">
        <f>INDEX(AllDataValues,MATCH($A177,Paths,FALSE),MATCH(E$17,Collections,FALSE))/E$15</f>
        <v>1.7857142857142856E-2</v>
      </c>
      <c r="F177" s="3">
        <f>INDEX(AllDataValues,MATCH($A177,Paths,FALSE),MATCH(F$17,Collections,FALSE))/F$15</f>
        <v>0</v>
      </c>
    </row>
    <row r="178" spans="1:6" hidden="1">
      <c r="A178" s="2" t="s">
        <v>91</v>
      </c>
      <c r="B178" t="str">
        <f>RIGHT(A178,LEN(A178)-FIND("|",SUBSTITUTE(A178,"/","|",LEN(A178)-LEN(SUBSTITUTE(A178,"/","")))))</f>
        <v>cntper</v>
      </c>
      <c r="C178" t="str">
        <f>MID(A178,FIND("|",SUBSTITUTE(A178,Delimiter,"|",Start))+1,IF(ISERROR(FIND("|",SUBSTITUTE(A178,Delimiter,"|",End))),255,FIND("|",SUBSTITUTE(A178,Delimiter,"|",End))-FIND("|",SUBSTITUTE(A178,Delimiter,"|",Start))-1))</f>
        <v>tool/toolcont/cntinfo/cntperp/cntper</v>
      </c>
      <c r="D178" s="3">
        <f>INDEX(AllDataValues,MATCH($A178,Paths,FALSE),MATCH(D$17,Collections,FALSE))/D$15</f>
        <v>0</v>
      </c>
      <c r="E178" s="3">
        <f>INDEX(AllDataValues,MATCH($A178,Paths,FALSE),MATCH(E$17,Collections,FALSE))/E$15</f>
        <v>1.7857142857142856E-2</v>
      </c>
      <c r="F178" s="3">
        <f>INDEX(AllDataValues,MATCH($A178,Paths,FALSE),MATCH(F$17,Collections,FALSE))/F$15</f>
        <v>0</v>
      </c>
    </row>
    <row r="179" spans="1:6" hidden="1">
      <c r="A179" s="2" t="s">
        <v>94</v>
      </c>
      <c r="B179" t="str">
        <f>RIGHT(A179,LEN(A179)-FIND("|",SUBSTITUTE(A179,"/","|",LEN(A179)-LEN(SUBSTITUTE(A179,"/","")))))</f>
        <v>cntvoice</v>
      </c>
      <c r="C179" t="str">
        <f>MID(A179,FIND("|",SUBSTITUTE(A179,Delimiter,"|",Start))+1,IF(ISERROR(FIND("|",SUBSTITUTE(A179,Delimiter,"|",End))),255,FIND("|",SUBSTITUTE(A179,Delimiter,"|",End))-FIND("|",SUBSTITUTE(A179,Delimiter,"|",Start))-1))</f>
        <v>tool/toolcont/cntinfo/cntvoice</v>
      </c>
      <c r="D179" s="3">
        <f>INDEX(AllDataValues,MATCH($A179,Paths,FALSE),MATCH(D$17,Collections,FALSE))/D$15</f>
        <v>0</v>
      </c>
      <c r="E179" s="3">
        <f>INDEX(AllDataValues,MATCH($A179,Paths,FALSE),MATCH(E$17,Collections,FALSE))/E$15</f>
        <v>1.7857142857142856E-2</v>
      </c>
      <c r="F179" s="3">
        <f>INDEX(AllDataValues,MATCH($A179,Paths,FALSE),MATCH(F$17,Collections,FALSE))/F$15</f>
        <v>0</v>
      </c>
    </row>
    <row r="180" spans="1:6" hidden="1">
      <c r="A180" s="2" t="s">
        <v>84</v>
      </c>
      <c r="B180" t="str">
        <f>RIGHT(A180,LEN(A180)-FIND("|",SUBSTITUTE(A180,"/","|",LEN(A180)-LEN(SUBSTITUTE(A180,"/","")))))</f>
        <v>tooldesc</v>
      </c>
      <c r="C180" t="str">
        <f>MID(A180,FIND("|",SUBSTITUTE(A180,Delimiter,"|",Start))+1,IF(ISERROR(FIND("|",SUBSTITUTE(A180,Delimiter,"|",End))),255,FIND("|",SUBSTITUTE(A180,Delimiter,"|",End))-FIND("|",SUBSTITUTE(A180,Delimiter,"|",Start))-1))</f>
        <v>tool/tooldesc</v>
      </c>
      <c r="D180" s="3">
        <f>INDEX(AllDataValues,MATCH($A180,Paths,FALSE),MATCH(D$17,Collections,FALSE))/D$15</f>
        <v>0</v>
      </c>
      <c r="E180" s="3">
        <f>INDEX(AllDataValues,MATCH($A180,Paths,FALSE),MATCH(E$17,Collections,FALSE))/E$15</f>
        <v>7.1428571428571425E-2</v>
      </c>
      <c r="F180" s="3">
        <f>INDEX(AllDataValues,MATCH($A180,Paths,FALSE),MATCH(F$17,Collections,FALSE))/F$15</f>
        <v>0.2857142857142857</v>
      </c>
    </row>
    <row r="181" spans="1:6" hidden="1">
      <c r="A181" s="2" t="s">
        <v>79</v>
      </c>
      <c r="B181" t="str">
        <f>RIGHT(A181,LEN(A181)-FIND("|",SUBSTITUTE(A181,"/","|",LEN(A181)-LEN(SUBSTITUTE(A181,"/","")))))</f>
        <v>useconst</v>
      </c>
      <c r="C181" t="str">
        <f>MID(A181,FIND("|",SUBSTITUTE(A181,Delimiter,"|",Start))+1,IF(ISERROR(FIND("|",SUBSTITUTE(A181,Delimiter,"|",End))),255,FIND("|",SUBSTITUTE(A181,Delimiter,"|",End))-FIND("|",SUBSTITUTE(A181,Delimiter,"|",Start))-1))</f>
        <v>useconst</v>
      </c>
      <c r="D181" s="3">
        <f>INDEX(AllDataValues,MATCH($A181,Paths,FALSE),MATCH(D$17,Collections,FALSE))/D$15</f>
        <v>0</v>
      </c>
      <c r="E181" s="3">
        <f>INDEX(AllDataValues,MATCH($A181,Paths,FALSE),MATCH(E$17,Collections,FALSE))/E$15</f>
        <v>0.4107142857142857</v>
      </c>
      <c r="F181" s="3">
        <f>INDEX(AllDataValues,MATCH($A181,Paths,FALSE),MATCH(F$17,Collections,FALSE))/F$15</f>
        <v>1</v>
      </c>
    </row>
    <row r="182" spans="1:6" hidden="1">
      <c r="A182" s="2" t="s">
        <v>221</v>
      </c>
      <c r="B182" t="str">
        <f>RIGHT(A182,LEN(A182)-FIND("|",SUBSTITUTE(A182,"/","|",LEN(A182)-LEN(SUBSTITUTE(A182,"/","")))))</f>
        <v>Local-Control-Number</v>
      </c>
      <c r="C182" t="e">
        <f>MID(A182,FIND("|",SUBSTITUTE(A182,Delimiter,"|",Start))+1,IF(ISERROR(FIND("|",SUBSTITUTE(A182,Delimiter,"|",End))),255,FIND("|",SUBSTITUTE(A182,Delimiter,"|",End))-FIND("|",SUBSTITUTE(A182,Delimiter,"|",Start))-1))</f>
        <v>#VALUE!</v>
      </c>
      <c r="D182" s="3">
        <f>INDEX(AllDataValues,MATCH($A182,Paths,FALSE),MATCH(D$17,Collections,FALSE))/D$15</f>
        <v>1</v>
      </c>
      <c r="E182" s="3">
        <f>INDEX(AllDataValues,MATCH($A182,Paths,FALSE),MATCH(E$17,Collections,FALSE))/E$15</f>
        <v>0</v>
      </c>
      <c r="F182" s="3">
        <f>INDEX(AllDataValues,MATCH($A182,Paths,FALSE),MATCH(F$17,Collections,FALSE))/F$15</f>
        <v>0</v>
      </c>
    </row>
    <row r="183" spans="1:6" hidden="1">
      <c r="A183" s="2" t="s">
        <v>242</v>
      </c>
      <c r="B183" t="str">
        <f>RIGHT(A183,LEN(A183)-FIND("|",SUBSTITUTE(A183,"/","|",LEN(A183)-LEN(SUBSTITUTE(A183,"/","")))))</f>
        <v>Email</v>
      </c>
      <c r="C183" t="str">
        <f>MID(A183,FIND("|",SUBSTITUTE(A183,Delimiter,"|",Start))+1,IF(ISERROR(FIND("|",SUBSTITUTE(A183,Delimiter,"|",End))),255,FIND("|",SUBSTITUTE(A183,Delimiter,"|",End))-FIND("|",SUBSTITUTE(A183,Delimiter,"|",Start))-1))</f>
        <v>Contact_Person/Email</v>
      </c>
      <c r="D183" s="3">
        <f>INDEX(AllDataValues,MATCH($A183,Paths,FALSE),MATCH(D$17,Collections,FALSE))/D$15</f>
        <v>1</v>
      </c>
      <c r="E183" s="3">
        <f>INDEX(AllDataValues,MATCH($A183,Paths,FALSE),MATCH(E$17,Collections,FALSE))/E$15</f>
        <v>0</v>
      </c>
      <c r="F183" s="3">
        <f>INDEX(AllDataValues,MATCH($A183,Paths,FALSE),MATCH(F$17,Collections,FALSE))/F$15</f>
        <v>0</v>
      </c>
    </row>
    <row r="184" spans="1:6" hidden="1">
      <c r="A184" s="2" t="s">
        <v>243</v>
      </c>
      <c r="B184" t="str">
        <f>RIGHT(A184,LEN(A184)-FIND("|",SUBSTITUTE(A184,"/","|",LEN(A184)-LEN(SUBSTITUTE(A184,"/","")))))</f>
        <v>Name</v>
      </c>
      <c r="C184" t="str">
        <f>MID(A184,FIND("|",SUBSTITUTE(A184,Delimiter,"|",Start))+1,IF(ISERROR(FIND("|",SUBSTITUTE(A184,Delimiter,"|",End))),255,FIND("|",SUBSTITUTE(A184,Delimiter,"|",End))-FIND("|",SUBSTITUTE(A184,Delimiter,"|",Start))-1))</f>
        <v>Contact_Person/Name</v>
      </c>
      <c r="D184" s="3">
        <f>INDEX(AllDataValues,MATCH($A184,Paths,FALSE),MATCH(D$17,Collections,FALSE))/D$15</f>
        <v>1</v>
      </c>
      <c r="E184" s="3">
        <f>INDEX(AllDataValues,MATCH($A184,Paths,FALSE),MATCH(E$17,Collections,FALSE))/E$15</f>
        <v>0</v>
      </c>
      <c r="F184" s="3">
        <f>INDEX(AllDataValues,MATCH($A184,Paths,FALSE),MATCH(F$17,Collections,FALSE))/F$15</f>
        <v>0</v>
      </c>
    </row>
    <row r="185" spans="1:6" hidden="1">
      <c r="A185" s="2" t="s">
        <v>244</v>
      </c>
      <c r="B185" t="str">
        <f>RIGHT(A185,LEN(A185)-FIND("|",SUBSTITUTE(A185,"/","|",LEN(A185)-LEN(SUBSTITUTE(A185,"/","")))))</f>
        <v>Phone</v>
      </c>
      <c r="C185" t="str">
        <f>MID(A185,FIND("|",SUBSTITUTE(A185,Delimiter,"|",Start))+1,IF(ISERROR(FIND("|",SUBSTITUTE(A185,Delimiter,"|",End))),255,FIND("|",SUBSTITUTE(A185,Delimiter,"|",End))-FIND("|",SUBSTITUTE(A185,Delimiter,"|",Start))-1))</f>
        <v>Contact_Person/Phone</v>
      </c>
      <c r="D185" s="3">
        <f>INDEX(AllDataValues,MATCH($A185,Paths,FALSE),MATCH(D$17,Collections,FALSE))/D$15</f>
        <v>1</v>
      </c>
      <c r="E185" s="3">
        <f>INDEX(AllDataValues,MATCH($A185,Paths,FALSE),MATCH(E$17,Collections,FALSE))/E$15</f>
        <v>0</v>
      </c>
      <c r="F185" s="3">
        <f>INDEX(AllDataValues,MATCH($A185,Paths,FALSE),MATCH(F$17,Collections,FALSE))/F$15</f>
        <v>0</v>
      </c>
    </row>
    <row r="186" spans="1:6" hidden="1">
      <c r="A186" s="2" t="s">
        <v>237</v>
      </c>
      <c r="B186" t="str">
        <f>RIGHT(A186,LEN(A186)-FIND("|",SUBSTITUTE(A186,"/","|",LEN(A186)-LEN(SUBSTITUTE(A186,"/","")))))</f>
        <v>Label</v>
      </c>
      <c r="C186" t="str">
        <f>MID(A186,FIND("|",SUBSTITUTE(A186,Delimiter,"|",Start))+1,IF(ISERROR(FIND("|",SUBSTITUTE(A186,Delimiter,"|",End))),255,FIND("|",SUBSTITUTE(A186,Delimiter,"|",End))-FIND("|",SUBSTITUTE(A186,Delimiter,"|",Start))-1))</f>
        <v>Data_Set_Link/Label</v>
      </c>
      <c r="D186" s="3">
        <f>INDEX(AllDataValues,MATCH($A186,Paths,FALSE),MATCH(D$17,Collections,FALSE))/D$15</f>
        <v>1</v>
      </c>
      <c r="E186" s="3">
        <f>INDEX(AllDataValues,MATCH($A186,Paths,FALSE),MATCH(E$17,Collections,FALSE))/E$15</f>
        <v>0</v>
      </c>
      <c r="F186" s="3">
        <f>INDEX(AllDataValues,MATCH($A186,Paths,FALSE),MATCH(F$17,Collections,FALSE))/F$15</f>
        <v>0</v>
      </c>
    </row>
    <row r="187" spans="1:6" hidden="1">
      <c r="A187" s="2" t="s">
        <v>236</v>
      </c>
      <c r="B187" t="str">
        <f>RIGHT(A187,LEN(A187)-FIND("|",SUBSTITUTE(A187,"/","|",LEN(A187)-LEN(SUBSTITUTE(A187,"/","")))))</f>
        <v>URL</v>
      </c>
      <c r="C187" t="str">
        <f>MID(A187,FIND("|",SUBSTITUTE(A187,Delimiter,"|",Start))+1,IF(ISERROR(FIND("|",SUBSTITUTE(A187,Delimiter,"|",End))),255,FIND("|",SUBSTITUTE(A187,Delimiter,"|",End))-FIND("|",SUBSTITUTE(A187,Delimiter,"|",Start))-1))</f>
        <v>Data_Set_Link/URL</v>
      </c>
      <c r="D187" s="3">
        <f>INDEX(AllDataValues,MATCH($A187,Paths,FALSE),MATCH(D$17,Collections,FALSE))/D$15</f>
        <v>1</v>
      </c>
      <c r="E187" s="3">
        <f>INDEX(AllDataValues,MATCH($A187,Paths,FALSE),MATCH(E$17,Collections,FALSE))/E$15</f>
        <v>0</v>
      </c>
      <c r="F187" s="3">
        <f>INDEX(AllDataValues,MATCH($A187,Paths,FALSE),MATCH(F$17,Collections,FALSE))/F$15</f>
        <v>0</v>
      </c>
    </row>
    <row r="188" spans="1:6" hidden="1">
      <c r="A188" s="2" t="s">
        <v>239</v>
      </c>
      <c r="B188" t="str">
        <f>RIGHT(A188,LEN(A188)-FIND("|",SUBSTITUTE(A188,"/","|",LEN(A188)-LEN(SUBSTITUTE(A188,"/","")))))</f>
        <v>Label</v>
      </c>
      <c r="C188" t="str">
        <f>MID(A188,FIND("|",SUBSTITUTE(A188,Delimiter,"|",Start))+1,IF(ISERROR(FIND("|",SUBSTITUTE(A188,Delimiter,"|",End))),255,FIND("|",SUBSTITUTE(A188,Delimiter,"|",End))-FIND("|",SUBSTITUTE(A188,Delimiter,"|",Start))-1))</f>
        <v>Documentation_Link/Label</v>
      </c>
      <c r="D188" s="3">
        <f>INDEX(AllDataValues,MATCH($A188,Paths,FALSE),MATCH(D$17,Collections,FALSE))/D$15</f>
        <v>1</v>
      </c>
      <c r="E188" s="3">
        <f>INDEX(AllDataValues,MATCH($A188,Paths,FALSE),MATCH(E$17,Collections,FALSE))/E$15</f>
        <v>0</v>
      </c>
      <c r="F188" s="3">
        <f>INDEX(AllDataValues,MATCH($A188,Paths,FALSE),MATCH(F$17,Collections,FALSE))/F$15</f>
        <v>0</v>
      </c>
    </row>
    <row r="189" spans="1:6" hidden="1">
      <c r="A189" s="2" t="s">
        <v>238</v>
      </c>
      <c r="B189" t="str">
        <f>RIGHT(A189,LEN(A189)-FIND("|",SUBSTITUTE(A189,"/","|",LEN(A189)-LEN(SUBSTITUTE(A189,"/","")))))</f>
        <v>URL</v>
      </c>
      <c r="C189" t="str">
        <f>MID(A189,FIND("|",SUBSTITUTE(A189,Delimiter,"|",Start))+1,IF(ISERROR(FIND("|",SUBSTITUTE(A189,Delimiter,"|",End))),255,FIND("|",SUBSTITUTE(A189,Delimiter,"|",End))-FIND("|",SUBSTITUTE(A189,Delimiter,"|",Start))-1))</f>
        <v>Documentation_Link/URL</v>
      </c>
      <c r="D189" s="3">
        <f>INDEX(AllDataValues,MATCH($A189,Paths,FALSE),MATCH(D$17,Collections,FALSE))/D$15</f>
        <v>1</v>
      </c>
      <c r="E189" s="3">
        <f>INDEX(AllDataValues,MATCH($A189,Paths,FALSE),MATCH(E$17,Collections,FALSE))/E$15</f>
        <v>0</v>
      </c>
      <c r="F189" s="3">
        <f>INDEX(AllDataValues,MATCH($A189,Paths,FALSE),MATCH(F$17,Collections,FALSE))/F$15</f>
        <v>0</v>
      </c>
    </row>
    <row r="190" spans="1:6" hidden="1">
      <c r="A190" s="2" t="s">
        <v>245</v>
      </c>
      <c r="B190" t="str">
        <f>RIGHT(A190,LEN(A190)-FIND("|",SUBSTITUTE(A190,"/","|",LEN(A190)-LEN(SUBSTITUTE(A190,"/","")))))</f>
        <v>File_ID</v>
      </c>
      <c r="C190" t="str">
        <f>MID(A190,FIND("|",SUBSTITUTE(A190,Delimiter,"|",Start))+1,IF(ISERROR(FIND("|",SUBSTITUTE(A190,Delimiter,"|",End))),255,FIND("|",SUBSTITUTE(A190,Delimiter,"|",End))-FIND("|",SUBSTITUTE(A190,Delimiter,"|",Start))-1))</f>
        <v>File_ID</v>
      </c>
      <c r="D190" s="3">
        <f>INDEX(AllDataValues,MATCH($A190,Paths,FALSE),MATCH(D$17,Collections,FALSE))/D$15</f>
        <v>1</v>
      </c>
      <c r="E190" s="3">
        <f>INDEX(AllDataValues,MATCH($A190,Paths,FALSE),MATCH(E$17,Collections,FALSE))/E$15</f>
        <v>0</v>
      </c>
      <c r="F190" s="3">
        <f>INDEX(AllDataValues,MATCH($A190,Paths,FALSE),MATCH(F$17,Collections,FALSE))/F$15</f>
        <v>0</v>
      </c>
    </row>
    <row r="191" spans="1:6" hidden="1">
      <c r="A191" s="2" t="s">
        <v>252</v>
      </c>
      <c r="B191" t="str">
        <f>RIGHT(A191,LEN(A191)-FIND("|",SUBSTITUTE(A191,"/","|",LEN(A191)-LEN(SUBSTITUTE(A191,"/","")))))</f>
        <v>Easternmost_Longitude</v>
      </c>
      <c r="C191" t="str">
        <f>MID(A191,FIND("|",SUBSTITUTE(A191,Delimiter,"|",Start))+1,IF(ISERROR(FIND("|",SUBSTITUTE(A191,Delimiter,"|",End))),255,FIND("|",SUBSTITUTE(A191,Delimiter,"|",End))-FIND("|",SUBSTITUTE(A191,Delimiter,"|",Start))-1))</f>
        <v>Granule_Details/Granule/Easternmost_Longitude</v>
      </c>
      <c r="D191" s="3">
        <f>INDEX(AllDataValues,MATCH($A191,Paths,FALSE),MATCH(D$17,Collections,FALSE))/D$15</f>
        <v>6.7504215851602023</v>
      </c>
      <c r="E191" s="3">
        <f>INDEX(AllDataValues,MATCH($A191,Paths,FALSE),MATCH(E$17,Collections,FALSE))/E$15</f>
        <v>0</v>
      </c>
      <c r="F191" s="3">
        <f>INDEX(AllDataValues,MATCH($A191,Paths,FALSE),MATCH(F$17,Collections,FALSE))/F$15</f>
        <v>0</v>
      </c>
    </row>
    <row r="192" spans="1:6" hidden="1">
      <c r="A192" s="2" t="s">
        <v>256</v>
      </c>
      <c r="B192" t="str">
        <f>RIGHT(A192,LEN(A192)-FIND("|",SUBSTITUTE(A192,"/","|",LEN(A192)-LEN(SUBSTITUTE(A192,"/","")))))</f>
        <v>End_Date</v>
      </c>
      <c r="C192" t="str">
        <f>MID(A192,FIND("|",SUBSTITUTE(A192,Delimiter,"|",Start))+1,IF(ISERROR(FIND("|",SUBSTITUTE(A192,Delimiter,"|",End))),255,FIND("|",SUBSTITUTE(A192,Delimiter,"|",End))-FIND("|",SUBSTITUTE(A192,Delimiter,"|",Start))-1))</f>
        <v>Granule_Details/Granule/End_Date</v>
      </c>
      <c r="D192" s="3">
        <f>INDEX(AllDataValues,MATCH($A192,Paths,FALSE),MATCH(D$17,Collections,FALSE))/D$15</f>
        <v>6.5118043844856661</v>
      </c>
      <c r="E192" s="3">
        <f>INDEX(AllDataValues,MATCH($A192,Paths,FALSE),MATCH(E$17,Collections,FALSE))/E$15</f>
        <v>0</v>
      </c>
      <c r="F192" s="3">
        <f>INDEX(AllDataValues,MATCH($A192,Paths,FALSE),MATCH(F$17,Collections,FALSE))/F$15</f>
        <v>0</v>
      </c>
    </row>
    <row r="193" spans="1:6" hidden="1">
      <c r="A193" s="2" t="s">
        <v>249</v>
      </c>
      <c r="B193" t="str">
        <f>RIGHT(A193,LEN(A193)-FIND("|",SUBSTITUTE(A193,"/","|",LEN(A193)-LEN(SUBSTITUTE(A193,"/","")))))</f>
        <v>Granule_ID</v>
      </c>
      <c r="C193" t="str">
        <f>MID(A193,FIND("|",SUBSTITUTE(A193,Delimiter,"|",Start))+1,IF(ISERROR(FIND("|",SUBSTITUTE(A193,Delimiter,"|",End))),255,FIND("|",SUBSTITUTE(A193,Delimiter,"|",End))-FIND("|",SUBSTITUTE(A193,Delimiter,"|",Start))-1))</f>
        <v>Granule_Details/Granule/Granule_ID</v>
      </c>
      <c r="D193" s="3">
        <f>INDEX(AllDataValues,MATCH($A193,Paths,FALSE),MATCH(D$17,Collections,FALSE))/D$15</f>
        <v>6.7504215851602023</v>
      </c>
      <c r="E193" s="3">
        <f>INDEX(AllDataValues,MATCH($A193,Paths,FALSE),MATCH(E$17,Collections,FALSE))/E$15</f>
        <v>0</v>
      </c>
      <c r="F193" s="3">
        <f>INDEX(AllDataValues,MATCH($A193,Paths,FALSE),MATCH(F$17,Collections,FALSE))/F$15</f>
        <v>0</v>
      </c>
    </row>
    <row r="194" spans="1:6" hidden="1">
      <c r="A194" s="2" t="s">
        <v>250</v>
      </c>
      <c r="B194" t="str">
        <f>RIGHT(A194,LEN(A194)-FIND("|",SUBSTITUTE(A194,"/","|",LEN(A194)-LEN(SUBSTITUTE(A194,"/","")))))</f>
        <v>Granule_Title</v>
      </c>
      <c r="C194" t="str">
        <f>MID(A194,FIND("|",SUBSTITUTE(A194,Delimiter,"|",Start))+1,IF(ISERROR(FIND("|",SUBSTITUTE(A194,Delimiter,"|",End))),255,FIND("|",SUBSTITUTE(A194,Delimiter,"|",End))-FIND("|",SUBSTITUTE(A194,Delimiter,"|",Start))-1))</f>
        <v>Granule_Details/Granule/Granule_Title</v>
      </c>
      <c r="D194" s="3">
        <f>INDEX(AllDataValues,MATCH($A194,Paths,FALSE),MATCH(D$17,Collections,FALSE))/D$15</f>
        <v>6.7504215851602023</v>
      </c>
      <c r="E194" s="3">
        <f>INDEX(AllDataValues,MATCH($A194,Paths,FALSE),MATCH(E$17,Collections,FALSE))/E$15</f>
        <v>0</v>
      </c>
      <c r="F194" s="3">
        <f>INDEX(AllDataValues,MATCH($A194,Paths,FALSE),MATCH(F$17,Collections,FALSE))/F$15</f>
        <v>0</v>
      </c>
    </row>
    <row r="195" spans="1:6" hidden="1">
      <c r="A195" s="2" t="s">
        <v>253</v>
      </c>
      <c r="B195" t="str">
        <f>RIGHT(A195,LEN(A195)-FIND("|",SUBSTITUTE(A195,"/","|",LEN(A195)-LEN(SUBSTITUTE(A195,"/","")))))</f>
        <v>Northernmost_Latitude</v>
      </c>
      <c r="C195" t="str">
        <f>MID(A195,FIND("|",SUBSTITUTE(A195,Delimiter,"|",Start))+1,IF(ISERROR(FIND("|",SUBSTITUTE(A195,Delimiter,"|",End))),255,FIND("|",SUBSTITUTE(A195,Delimiter,"|",End))-FIND("|",SUBSTITUTE(A195,Delimiter,"|",Start))-1))</f>
        <v>Granule_Details/Granule/Northernmost_Latitude</v>
      </c>
      <c r="D195" s="3">
        <f>INDEX(AllDataValues,MATCH($A195,Paths,FALSE),MATCH(D$17,Collections,FALSE))/D$15</f>
        <v>6.7504215851602023</v>
      </c>
      <c r="E195" s="3">
        <f>INDEX(AllDataValues,MATCH($A195,Paths,FALSE),MATCH(E$17,Collections,FALSE))/E$15</f>
        <v>0</v>
      </c>
      <c r="F195" s="3">
        <f>INDEX(AllDataValues,MATCH($A195,Paths,FALSE),MATCH(F$17,Collections,FALSE))/F$15</f>
        <v>0</v>
      </c>
    </row>
    <row r="196" spans="1:6" hidden="1">
      <c r="A196" s="2" t="s">
        <v>254</v>
      </c>
      <c r="B196" t="str">
        <f>RIGHT(A196,LEN(A196)-FIND("|",SUBSTITUTE(A196,"/","|",LEN(A196)-LEN(SUBSTITUTE(A196,"/","")))))</f>
        <v>Southernmost_Latitude</v>
      </c>
      <c r="C196" t="str">
        <f>MID(A196,FIND("|",SUBSTITUTE(A196,Delimiter,"|",Start))+1,IF(ISERROR(FIND("|",SUBSTITUTE(A196,Delimiter,"|",End))),255,FIND("|",SUBSTITUTE(A196,Delimiter,"|",End))-FIND("|",SUBSTITUTE(A196,Delimiter,"|",Start))-1))</f>
        <v>Granule_Details/Granule/Southernmost_Latitude</v>
      </c>
      <c r="D196" s="3">
        <f>INDEX(AllDataValues,MATCH($A196,Paths,FALSE),MATCH(D$17,Collections,FALSE))/D$15</f>
        <v>6.7504215851602023</v>
      </c>
      <c r="E196" s="3">
        <f>INDEX(AllDataValues,MATCH($A196,Paths,FALSE),MATCH(E$17,Collections,FALSE))/E$15</f>
        <v>0</v>
      </c>
      <c r="F196" s="3">
        <f>INDEX(AllDataValues,MATCH($A196,Paths,FALSE),MATCH(F$17,Collections,FALSE))/F$15</f>
        <v>0</v>
      </c>
    </row>
    <row r="197" spans="1:6" hidden="1">
      <c r="A197" s="2" t="s">
        <v>255</v>
      </c>
      <c r="B197" t="str">
        <f>RIGHT(A197,LEN(A197)-FIND("|",SUBSTITUTE(A197,"/","|",LEN(A197)-LEN(SUBSTITUTE(A197,"/","")))))</f>
        <v>Start_Date</v>
      </c>
      <c r="C197" t="str">
        <f>MID(A197,FIND("|",SUBSTITUTE(A197,Delimiter,"|",Start))+1,IF(ISERROR(FIND("|",SUBSTITUTE(A197,Delimiter,"|",End))),255,FIND("|",SUBSTITUTE(A197,Delimiter,"|",End))-FIND("|",SUBSTITUTE(A197,Delimiter,"|",Start))-1))</f>
        <v>Granule_Details/Granule/Start_Date</v>
      </c>
      <c r="D197" s="3">
        <f>INDEX(AllDataValues,MATCH($A197,Paths,FALSE),MATCH(D$17,Collections,FALSE))/D$15</f>
        <v>6.5118043844856661</v>
      </c>
      <c r="E197" s="3">
        <f>INDEX(AllDataValues,MATCH($A197,Paths,FALSE),MATCH(E$17,Collections,FALSE))/E$15</f>
        <v>0</v>
      </c>
      <c r="F197" s="3">
        <f>INDEX(AllDataValues,MATCH($A197,Paths,FALSE),MATCH(F$17,Collections,FALSE))/F$15</f>
        <v>0</v>
      </c>
    </row>
    <row r="198" spans="1:6" hidden="1">
      <c r="A198" s="2" t="s">
        <v>251</v>
      </c>
      <c r="B198" t="str">
        <f>RIGHT(A198,LEN(A198)-FIND("|",SUBSTITUTE(A198,"/","|",LEN(A198)-LEN(SUBSTITUTE(A198,"/","")))))</f>
        <v>Westernmost_Longitude</v>
      </c>
      <c r="C198" t="str">
        <f>MID(A198,FIND("|",SUBSTITUTE(A198,Delimiter,"|",Start))+1,IF(ISERROR(FIND("|",SUBSTITUTE(A198,Delimiter,"|",End))),255,FIND("|",SUBSTITUTE(A198,Delimiter,"|",End))-FIND("|",SUBSTITUTE(A198,Delimiter,"|",Start))-1))</f>
        <v>Granule_Details/Granule/Westernmost_Longitude</v>
      </c>
      <c r="D198" s="3">
        <f>INDEX(AllDataValues,MATCH($A198,Paths,FALSE),MATCH(D$17,Collections,FALSE))/D$15</f>
        <v>6.7504215851602023</v>
      </c>
      <c r="E198" s="3">
        <f>INDEX(AllDataValues,MATCH($A198,Paths,FALSE),MATCH(E$17,Collections,FALSE))/E$15</f>
        <v>0</v>
      </c>
      <c r="F198" s="3">
        <f>INDEX(AllDataValues,MATCH($A198,Paths,FALSE),MATCH(F$17,Collections,FALSE))/F$15</f>
        <v>0</v>
      </c>
    </row>
    <row r="199" spans="1:6" hidden="1">
      <c r="A199" s="2" t="s">
        <v>227</v>
      </c>
      <c r="B199" t="str">
        <f>RIGHT(A199,LEN(A199)-FIND("|",SUBSTITUTE(A199,"/","|",LEN(A199)-LEN(SUBSTITUTE(A199,"/","")))))</f>
        <v>Keywords</v>
      </c>
      <c r="C199" t="str">
        <f>MID(A199,FIND("|",SUBSTITUTE(A199,Delimiter,"|",Start))+1,IF(ISERROR(FIND("|",SUBSTITUTE(A199,Delimiter,"|",End))),255,FIND("|",SUBSTITUTE(A199,Delimiter,"|",End))-FIND("|",SUBSTITUTE(A199,Delimiter,"|",Start))-1))</f>
        <v>Keywords</v>
      </c>
      <c r="D199" s="3">
        <f>INDEX(AllDataValues,MATCH($A199,Paths,FALSE),MATCH(D$17,Collections,FALSE))/D$15</f>
        <v>6.9940978077571669</v>
      </c>
      <c r="E199" s="3">
        <f>INDEX(AllDataValues,MATCH($A199,Paths,FALSE),MATCH(E$17,Collections,FALSE))/E$15</f>
        <v>0</v>
      </c>
      <c r="F199" s="3">
        <f>INDEX(AllDataValues,MATCH($A199,Paths,FALSE),MATCH(F$17,Collections,FALSE))/F$15</f>
        <v>0</v>
      </c>
    </row>
    <row r="200" spans="1:6" hidden="1">
      <c r="A200" s="2" t="s">
        <v>246</v>
      </c>
      <c r="B200" t="str">
        <f>RIGHT(A200,LEN(A200)-FIND("|",SUBSTITUTE(A200,"/","|",LEN(A200)-LEN(SUBSTITUTE(A200,"/","")))))</f>
        <v>MD_Entry_id</v>
      </c>
      <c r="C200" t="str">
        <f>MID(A200,FIND("|",SUBSTITUTE(A200,Delimiter,"|",Start))+1,IF(ISERROR(FIND("|",SUBSTITUTE(A200,Delimiter,"|",End))),255,FIND("|",SUBSTITUTE(A200,Delimiter,"|",End))-FIND("|",SUBSTITUTE(A200,Delimiter,"|",Start))-1))</f>
        <v>MD_Entry_id</v>
      </c>
      <c r="D200" s="3">
        <f>INDEX(AllDataValues,MATCH($A200,Paths,FALSE),MATCH(D$17,Collections,FALSE))/D$15</f>
        <v>1</v>
      </c>
      <c r="E200" s="3">
        <f>INDEX(AllDataValues,MATCH($A200,Paths,FALSE),MATCH(E$17,Collections,FALSE))/E$15</f>
        <v>0</v>
      </c>
      <c r="F200" s="3">
        <f>INDEX(AllDataValues,MATCH($A200,Paths,FALSE),MATCH(F$17,Collections,FALSE))/F$15</f>
        <v>0</v>
      </c>
    </row>
    <row r="201" spans="1:6" hidden="1">
      <c r="A201" s="2" t="s">
        <v>234</v>
      </c>
      <c r="B201" t="str">
        <f>RIGHT(A201,LEN(A201)-FIND("|",SUBSTITUTE(A201,"/","|",LEN(A201)-LEN(SUBSTITUTE(A201,"/","")))))</f>
        <v>Navpath</v>
      </c>
      <c r="C201" t="str">
        <f>MID(A201,FIND("|",SUBSTITUTE(A201,Delimiter,"|",Start))+1,IF(ISERROR(FIND("|",SUBSTITUTE(A201,Delimiter,"|",End))),255,FIND("|",SUBSTITUTE(A201,Delimiter,"|",End))-FIND("|",SUBSTITUTE(A201,Delimiter,"|",Start))-1))</f>
        <v>Navpath</v>
      </c>
      <c r="D201" s="3">
        <f>INDEX(AllDataValues,MATCH($A201,Paths,FALSE),MATCH(D$17,Collections,FALSE))/D$15</f>
        <v>4.301011804384486</v>
      </c>
      <c r="E201" s="3">
        <f>INDEX(AllDataValues,MATCH($A201,Paths,FALSE),MATCH(E$17,Collections,FALSE))/E$15</f>
        <v>0</v>
      </c>
      <c r="F201" s="3">
        <f>INDEX(AllDataValues,MATCH($A201,Paths,FALSE),MATCH(F$17,Collections,FALSE))/F$15</f>
        <v>0</v>
      </c>
    </row>
    <row r="202" spans="1:6" hidden="1">
      <c r="A202" s="2" t="s">
        <v>257</v>
      </c>
      <c r="B202" t="str">
        <f>RIGHT(A202,LEN(A202)-FIND("|",SUBSTITUTE(A202,"/","|",LEN(A202)-LEN(SUBSTITUTE(A202,"/","")))))</f>
        <v>OGC_URL</v>
      </c>
      <c r="C202" t="str">
        <f>MID(A202,FIND("|",SUBSTITUTE(A202,Delimiter,"|",Start))+1,IF(ISERROR(FIND("|",SUBSTITUTE(A202,Delimiter,"|",End))),255,FIND("|",SUBSTITUTE(A202,Delimiter,"|",End))-FIND("|",SUBSTITUTE(A202,Delimiter,"|",Start))-1))</f>
        <v>OGC_URL</v>
      </c>
      <c r="D202" s="3">
        <f>INDEX(AllDataValues,MATCH($A202,Paths,FALSE),MATCH(D$17,Collections,FALSE))/D$15</f>
        <v>0.10961214165261383</v>
      </c>
      <c r="E202" s="3">
        <f>INDEX(AllDataValues,MATCH($A202,Paths,FALSE),MATCH(E$17,Collections,FALSE))/E$15</f>
        <v>0</v>
      </c>
      <c r="F202" s="3">
        <f>INDEX(AllDataValues,MATCH($A202,Paths,FALSE),MATCH(F$17,Collections,FALSE))/F$15</f>
        <v>0</v>
      </c>
    </row>
    <row r="203" spans="1:6" hidden="1">
      <c r="A203" s="2" t="s">
        <v>241</v>
      </c>
      <c r="B203" t="str">
        <f>RIGHT(A203,LEN(A203)-FIND("|",SUBSTITUTE(A203,"/","|",LEN(A203)-LEN(SUBSTITUTE(A203,"/","")))))</f>
        <v>OME_DTD_Version</v>
      </c>
      <c r="C203" t="str">
        <f>MID(A203,FIND("|",SUBSTITUTE(A203,Delimiter,"|",Start))+1,IF(ISERROR(FIND("|",SUBSTITUTE(A203,Delimiter,"|",End))),255,FIND("|",SUBSTITUTE(A203,Delimiter,"|",End))-FIND("|",SUBSTITUTE(A203,Delimiter,"|",Start))-1))</f>
        <v>OME_DTD_Version</v>
      </c>
      <c r="D203" s="3">
        <f>INDEX(AllDataValues,MATCH($A203,Paths,FALSE),MATCH(D$17,Collections,FALSE))/D$15</f>
        <v>1</v>
      </c>
      <c r="E203" s="3">
        <f>INDEX(AllDataValues,MATCH($A203,Paths,FALSE),MATCH(E$17,Collections,FALSE))/E$15</f>
        <v>0</v>
      </c>
      <c r="F203" s="3">
        <f>INDEX(AllDataValues,MATCH($A203,Paths,FALSE),MATCH(F$17,Collections,FALSE))/F$15</f>
        <v>0</v>
      </c>
    </row>
    <row r="204" spans="1:6" hidden="1">
      <c r="A204" s="2" t="s">
        <v>240</v>
      </c>
      <c r="B204" t="str">
        <f>RIGHT(A204,LEN(A204)-FIND("|",SUBSTITUTE(A204,"/","|",LEN(A204)-LEN(SUBSTITUTE(A204,"/","")))))</f>
        <v>OME_Software_Version</v>
      </c>
      <c r="C204" t="str">
        <f>MID(A204,FIND("|",SUBSTITUTE(A204,Delimiter,"|",Start))+1,IF(ISERROR(FIND("|",SUBSTITUTE(A204,Delimiter,"|",End))),255,FIND("|",SUBSTITUTE(A204,Delimiter,"|",End))-FIND("|",SUBSTITUTE(A204,Delimiter,"|",Start))-1))</f>
        <v>OME_Software_Version</v>
      </c>
      <c r="D204" s="3">
        <f>INDEX(AllDataValues,MATCH($A204,Paths,FALSE),MATCH(D$17,Collections,FALSE))/D$15</f>
        <v>1</v>
      </c>
      <c r="E204" s="3">
        <f>INDEX(AllDataValues,MATCH($A204,Paths,FALSE),MATCH(E$17,Collections,FALSE))/E$15</f>
        <v>0</v>
      </c>
      <c r="F204" s="3">
        <f>INDEX(AllDataValues,MATCH($A204,Paths,FALSE),MATCH(F$17,Collections,FALSE))/F$15</f>
        <v>0</v>
      </c>
    </row>
    <row r="205" spans="1:6" hidden="1">
      <c r="A205" s="2" t="s">
        <v>228</v>
      </c>
      <c r="B205" t="str">
        <f>RIGHT(A205,LEN(A205)-FIND("|",SUBSTITUTE(A205,"/","|",LEN(A205)-LEN(SUBSTITUTE(A205,"/","")))))</f>
        <v>Parameter</v>
      </c>
      <c r="C205" t="str">
        <f>MID(A205,FIND("|",SUBSTITUTE(A205,Delimiter,"|",Start))+1,IF(ISERROR(FIND("|",SUBSTITUTE(A205,Delimiter,"|",End))),255,FIND("|",SUBSTITUTE(A205,Delimiter,"|",End))-FIND("|",SUBSTITUTE(A205,Delimiter,"|",Start))-1))</f>
        <v>Parameter_Description/Parameter</v>
      </c>
      <c r="D205" s="3">
        <f>INDEX(AllDataValues,MATCH($A205,Paths,FALSE),MATCH(D$17,Collections,FALSE))/D$15</f>
        <v>4.1829679595278249</v>
      </c>
      <c r="E205" s="3">
        <f>INDEX(AllDataValues,MATCH($A205,Paths,FALSE),MATCH(E$17,Collections,FALSE))/E$15</f>
        <v>0</v>
      </c>
      <c r="F205" s="3">
        <f>INDEX(AllDataValues,MATCH($A205,Paths,FALSE),MATCH(F$17,Collections,FALSE))/F$15</f>
        <v>0</v>
      </c>
    </row>
    <row r="206" spans="1:6" hidden="1">
      <c r="A206" s="2" t="s">
        <v>229</v>
      </c>
      <c r="B206" t="str">
        <f>RIGHT(A206,LEN(A206)-FIND("|",SUBSTITUTE(A206,"/","|",LEN(A206)-LEN(SUBSTITUTE(A206,"/","")))))</f>
        <v>Sensor</v>
      </c>
      <c r="C206" t="str">
        <f>MID(A206,FIND("|",SUBSTITUTE(A206,Delimiter,"|",Start))+1,IF(ISERROR(FIND("|",SUBSTITUTE(A206,Delimiter,"|",End))),255,FIND("|",SUBSTITUTE(A206,Delimiter,"|",End))-FIND("|",SUBSTITUTE(A206,Delimiter,"|",Start))-1))</f>
        <v>Parameter_Description/Sensor</v>
      </c>
      <c r="D206" s="3">
        <f>INDEX(AllDataValues,MATCH($A206,Paths,FALSE),MATCH(D$17,Collections,FALSE))/D$15</f>
        <v>4.0640809443507591</v>
      </c>
      <c r="E206" s="3">
        <f>INDEX(AllDataValues,MATCH($A206,Paths,FALSE),MATCH(E$17,Collections,FALSE))/E$15</f>
        <v>0</v>
      </c>
      <c r="F206" s="3">
        <f>INDEX(AllDataValues,MATCH($A206,Paths,FALSE),MATCH(F$17,Collections,FALSE))/F$15</f>
        <v>0</v>
      </c>
    </row>
    <row r="207" spans="1:6" hidden="1">
      <c r="A207" s="2" t="s">
        <v>230</v>
      </c>
      <c r="B207" t="str">
        <f>RIGHT(A207,LEN(A207)-FIND("|",SUBSTITUTE(A207,"/","|",LEN(A207)-LEN(SUBSTITUTE(A207,"/","")))))</f>
        <v>Source</v>
      </c>
      <c r="C207" t="str">
        <f>MID(A207,FIND("|",SUBSTITUTE(A207,Delimiter,"|",Start))+1,IF(ISERROR(FIND("|",SUBSTITUTE(A207,Delimiter,"|",End))),255,FIND("|",SUBSTITUTE(A207,Delimiter,"|",End))-FIND("|",SUBSTITUTE(A207,Delimiter,"|",Start))-1))</f>
        <v>Parameter_Description/Source</v>
      </c>
      <c r="D207" s="3">
        <f>INDEX(AllDataValues,MATCH($A207,Paths,FALSE),MATCH(D$17,Collections,FALSE))/D$15</f>
        <v>4.078414839797639</v>
      </c>
      <c r="E207" s="3">
        <f>INDEX(AllDataValues,MATCH($A207,Paths,FALSE),MATCH(E$17,Collections,FALSE))/E$15</f>
        <v>0</v>
      </c>
      <c r="F207" s="3">
        <f>INDEX(AllDataValues,MATCH($A207,Paths,FALSE),MATCH(F$17,Collections,FALSE))/F$15</f>
        <v>0</v>
      </c>
    </row>
    <row r="208" spans="1:6" hidden="1">
      <c r="A208" s="2" t="s">
        <v>231</v>
      </c>
      <c r="B208" t="str">
        <f>RIGHT(A208,LEN(A208)-FIND("|",SUBSTITUTE(A208,"/","|",LEN(A208)-LEN(SUBSTITUTE(A208,"/","")))))</f>
        <v>Term</v>
      </c>
      <c r="C208" t="str">
        <f>MID(A208,FIND("|",SUBSTITUTE(A208,Delimiter,"|",Start))+1,IF(ISERROR(FIND("|",SUBSTITUTE(A208,Delimiter,"|",End))),255,FIND("|",SUBSTITUTE(A208,Delimiter,"|",End))-FIND("|",SUBSTITUTE(A208,Delimiter,"|",Start))-1))</f>
        <v>Parameter_Description/Term</v>
      </c>
      <c r="D208" s="3">
        <f>INDEX(AllDataValues,MATCH($A208,Paths,FALSE),MATCH(D$17,Collections,FALSE))/D$15</f>
        <v>4.1863406408094432</v>
      </c>
      <c r="E208" s="3">
        <f>INDEX(AllDataValues,MATCH($A208,Paths,FALSE),MATCH(E$17,Collections,FALSE))/E$15</f>
        <v>0</v>
      </c>
      <c r="F208" s="3">
        <f>INDEX(AllDataValues,MATCH($A208,Paths,FALSE),MATCH(F$17,Collections,FALSE))/F$15</f>
        <v>0</v>
      </c>
    </row>
    <row r="209" spans="1:6" hidden="1">
      <c r="A209" s="2" t="s">
        <v>232</v>
      </c>
      <c r="B209" t="str">
        <f>RIGHT(A209,LEN(A209)-FIND("|",SUBSTITUTE(A209,"/","|",LEN(A209)-LEN(SUBSTITUTE(A209,"/","")))))</f>
        <v>Topic</v>
      </c>
      <c r="C209" t="str">
        <f>MID(A209,FIND("|",SUBSTITUTE(A209,Delimiter,"|",Start))+1,IF(ISERROR(FIND("|",SUBSTITUTE(A209,Delimiter,"|",End))),255,FIND("|",SUBSTITUTE(A209,Delimiter,"|",End))-FIND("|",SUBSTITUTE(A209,Delimiter,"|",Start))-1))</f>
        <v>Parameter_Description/Topic</v>
      </c>
      <c r="D209" s="3">
        <f>INDEX(AllDataValues,MATCH($A209,Paths,FALSE),MATCH(D$17,Collections,FALSE))/D$15</f>
        <v>4.1863406408094432</v>
      </c>
      <c r="E209" s="3">
        <f>INDEX(AllDataValues,MATCH($A209,Paths,FALSE),MATCH(E$17,Collections,FALSE))/E$15</f>
        <v>0</v>
      </c>
      <c r="F209" s="3">
        <f>INDEX(AllDataValues,MATCH($A209,Paths,FALSE),MATCH(F$17,Collections,FALSE))/F$15</f>
        <v>0</v>
      </c>
    </row>
    <row r="210" spans="1:6" hidden="1">
      <c r="A210" s="2" t="s">
        <v>235</v>
      </c>
      <c r="B210" t="str">
        <f>RIGHT(A210,LEN(A210)-FIND("|",SUBSTITUTE(A210,"/","|",LEN(A210)-LEN(SUBSTITUTE(A210,"/","")))))</f>
        <v>Name</v>
      </c>
      <c r="C210" t="str">
        <f>MID(A210,FIND("|",SUBSTITUTE(A210,Delimiter,"|",Start))+1,IF(ISERROR(FIND("|",SUBSTITUTE(A210,Delimiter,"|",End))),255,FIND("|",SUBSTITUTE(A210,Delimiter,"|",End))-FIND("|",SUBSTITUTE(A210,Delimiter,"|",Start))-1))</f>
        <v>Principal_Investigator/Name</v>
      </c>
      <c r="D210" s="3">
        <f>INDEX(AllDataValues,MATCH($A210,Paths,FALSE),MATCH(D$17,Collections,FALSE))/D$15</f>
        <v>3.4139966273187183</v>
      </c>
      <c r="E210" s="3">
        <f>INDEX(AllDataValues,MATCH($A210,Paths,FALSE),MATCH(E$17,Collections,FALSE))/E$15</f>
        <v>0</v>
      </c>
      <c r="F210" s="3">
        <f>INDEX(AllDataValues,MATCH($A210,Paths,FALSE),MATCH(F$17,Collections,FALSE))/F$15</f>
        <v>0</v>
      </c>
    </row>
    <row r="211" spans="1:6" hidden="1">
      <c r="A211" s="2" t="s">
        <v>233</v>
      </c>
      <c r="B211" t="str">
        <f>RIGHT(A211,LEN(A211)-FIND("|",SUBSTITUTE(A211,"/","|",LEN(A211)-LEN(SUBSTITUTE(A211,"/","")))))</f>
        <v>Project</v>
      </c>
      <c r="C211" t="str">
        <f>MID(A211,FIND("|",SUBSTITUTE(A211,Delimiter,"|",Start))+1,IF(ISERROR(FIND("|",SUBSTITUTE(A211,Delimiter,"|",End))),255,FIND("|",SUBSTITUTE(A211,Delimiter,"|",End))-FIND("|",SUBSTITUTE(A211,Delimiter,"|",Start))-1))</f>
        <v>Project</v>
      </c>
      <c r="D211" s="3">
        <f>INDEX(AllDataValues,MATCH($A211,Paths,FALSE),MATCH(D$17,Collections,FALSE))/D$15</f>
        <v>1</v>
      </c>
      <c r="E211" s="3">
        <f>INDEX(AllDataValues,MATCH($A211,Paths,FALSE),MATCH(E$17,Collections,FALSE))/E$15</f>
        <v>0</v>
      </c>
      <c r="F211" s="3">
        <f>INDEX(AllDataValues,MATCH($A211,Paths,FALSE),MATCH(F$17,Collections,FALSE))/F$15</f>
        <v>0</v>
      </c>
    </row>
    <row r="212" spans="1:6" hidden="1">
      <c r="A212" s="2" t="s">
        <v>248</v>
      </c>
      <c r="B212" t="str">
        <f>RIGHT(A212,LEN(A212)-FIND("|",SUBSTITUTE(A212,"/","|",LEN(A212)-LEN(SUBSTITUTE(A212,"/","")))))</f>
        <v>Label</v>
      </c>
      <c r="C212" t="str">
        <f>MID(A212,FIND("|",SUBSTITUTE(A212,Delimiter,"|",Start))+1,IF(ISERROR(FIND("|",SUBSTITUTE(A212,Delimiter,"|",End))),255,FIND("|",SUBSTITUTE(A212,Delimiter,"|",End))-FIND("|",SUBSTITUTE(A212,Delimiter,"|",Start))-1))</f>
        <v>Search_Text_Link/Label</v>
      </c>
      <c r="D212" s="3">
        <f>INDEX(AllDataValues,MATCH($A212,Paths,FALSE),MATCH(D$17,Collections,FALSE))/D$15</f>
        <v>1</v>
      </c>
      <c r="E212" s="3">
        <f>INDEX(AllDataValues,MATCH($A212,Paths,FALSE),MATCH(E$17,Collections,FALSE))/E$15</f>
        <v>0</v>
      </c>
      <c r="F212" s="3">
        <f>INDEX(AllDataValues,MATCH($A212,Paths,FALSE),MATCH(F$17,Collections,FALSE))/F$15</f>
        <v>0</v>
      </c>
    </row>
    <row r="213" spans="1:6" hidden="1">
      <c r="A213" s="2" t="s">
        <v>247</v>
      </c>
      <c r="B213" t="str">
        <f>RIGHT(A213,LEN(A213)-FIND("|",SUBSTITUTE(A213,"/","|",LEN(A213)-LEN(SUBSTITUTE(A213,"/","")))))</f>
        <v>URL</v>
      </c>
      <c r="C213" t="str">
        <f>MID(A213,FIND("|",SUBSTITUTE(A213,Delimiter,"|",Start))+1,IF(ISERROR(FIND("|",SUBSTITUTE(A213,Delimiter,"|",End))),255,FIND("|",SUBSTITUTE(A213,Delimiter,"|",End))-FIND("|",SUBSTITUTE(A213,Delimiter,"|",Start))-1))</f>
        <v>Search_Text_Link/URL</v>
      </c>
      <c r="D213" s="3">
        <f>INDEX(AllDataValues,MATCH($A213,Paths,FALSE),MATCH(D$17,Collections,FALSE))/D$15</f>
        <v>1</v>
      </c>
      <c r="E213" s="3">
        <f>INDEX(AllDataValues,MATCH($A213,Paths,FALSE),MATCH(E$17,Collections,FALSE))/E$15</f>
        <v>0</v>
      </c>
      <c r="F213" s="3">
        <f>INDEX(AllDataValues,MATCH($A213,Paths,FALSE),MATCH(F$17,Collections,FALSE))/F$15</f>
        <v>0</v>
      </c>
    </row>
    <row r="214" spans="1:6" hidden="1">
      <c r="A214" s="2" t="s">
        <v>224</v>
      </c>
      <c r="B214" t="str">
        <f>RIGHT(A214,LEN(A214)-FIND("|",SUBSTITUTE(A214,"/","|",LEN(A214)-LEN(SUBSTITUTE(A214,"/","")))))</f>
        <v>Easternmost_Longitude</v>
      </c>
      <c r="C214" t="str">
        <f>MID(A214,FIND("|",SUBSTITUTE(A214,Delimiter,"|",Start))+1,IF(ISERROR(FIND("|",SUBSTITUTE(A214,Delimiter,"|",End))),255,FIND("|",SUBSTITUTE(A214,Delimiter,"|",End))-FIND("|",SUBSTITUTE(A214,Delimiter,"|",Start))-1))</f>
        <v>Site_Information/Easternmost_Longitude</v>
      </c>
      <c r="D214" s="3">
        <f>INDEX(AllDataValues,MATCH($A214,Paths,FALSE),MATCH(D$17,Collections,FALSE))/D$15</f>
        <v>1</v>
      </c>
      <c r="E214" s="3">
        <f>INDEX(AllDataValues,MATCH($A214,Paths,FALSE),MATCH(E$17,Collections,FALSE))/E$15</f>
        <v>0</v>
      </c>
      <c r="F214" s="3">
        <f>INDEX(AllDataValues,MATCH($A214,Paths,FALSE),MATCH(F$17,Collections,FALSE))/F$15</f>
        <v>0</v>
      </c>
    </row>
    <row r="215" spans="1:6" hidden="1">
      <c r="A215" s="2" t="s">
        <v>225</v>
      </c>
      <c r="B215" t="str">
        <f>RIGHT(A215,LEN(A215)-FIND("|",SUBSTITUTE(A215,"/","|",LEN(A215)-LEN(SUBSTITUTE(A215,"/","")))))</f>
        <v>Northernmost_Latitude</v>
      </c>
      <c r="C215" t="str">
        <f>MID(A215,FIND("|",SUBSTITUTE(A215,Delimiter,"|",Start))+1,IF(ISERROR(FIND("|",SUBSTITUTE(A215,Delimiter,"|",End))),255,FIND("|",SUBSTITUTE(A215,Delimiter,"|",End))-FIND("|",SUBSTITUTE(A215,Delimiter,"|",Start))-1))</f>
        <v>Site_Information/Northernmost_Latitude</v>
      </c>
      <c r="D215" s="3">
        <f>INDEX(AllDataValues,MATCH($A215,Paths,FALSE),MATCH(D$17,Collections,FALSE))/D$15</f>
        <v>1</v>
      </c>
      <c r="E215" s="3">
        <f>INDEX(AllDataValues,MATCH($A215,Paths,FALSE),MATCH(E$17,Collections,FALSE))/E$15</f>
        <v>0</v>
      </c>
      <c r="F215" s="3">
        <f>INDEX(AllDataValues,MATCH($A215,Paths,FALSE),MATCH(F$17,Collections,FALSE))/F$15</f>
        <v>0</v>
      </c>
    </row>
    <row r="216" spans="1:6" hidden="1">
      <c r="A216" s="2" t="s">
        <v>222</v>
      </c>
      <c r="B216" t="str">
        <f>RIGHT(A216,LEN(A216)-FIND("|",SUBSTITUTE(A216,"/","|",LEN(A216)-LEN(SUBSTITUTE(A216,"/","")))))</f>
        <v>Site</v>
      </c>
      <c r="C216" t="str">
        <f>MID(A216,FIND("|",SUBSTITUTE(A216,Delimiter,"|",Start))+1,IF(ISERROR(FIND("|",SUBSTITUTE(A216,Delimiter,"|",End))),255,FIND("|",SUBSTITUTE(A216,Delimiter,"|",End))-FIND("|",SUBSTITUTE(A216,Delimiter,"|",Start))-1))</f>
        <v>Site_Information/Site</v>
      </c>
      <c r="D216" s="3">
        <f>INDEX(AllDataValues,MATCH($A216,Paths,FALSE),MATCH(D$17,Collections,FALSE))/D$15</f>
        <v>0.8701517706576728</v>
      </c>
      <c r="E216" s="3">
        <f>INDEX(AllDataValues,MATCH($A216,Paths,FALSE),MATCH(E$17,Collections,FALSE))/E$15</f>
        <v>0</v>
      </c>
      <c r="F216" s="3">
        <f>INDEX(AllDataValues,MATCH($A216,Paths,FALSE),MATCH(F$17,Collections,FALSE))/F$15</f>
        <v>0</v>
      </c>
    </row>
    <row r="217" spans="1:6" hidden="1">
      <c r="A217" s="2" t="s">
        <v>226</v>
      </c>
      <c r="B217" t="str">
        <f>RIGHT(A217,LEN(A217)-FIND("|",SUBSTITUTE(A217,"/","|",LEN(A217)-LEN(SUBSTITUTE(A217,"/","")))))</f>
        <v>Southernmost_Latitude</v>
      </c>
      <c r="C217" t="str">
        <f>MID(A217,FIND("|",SUBSTITUTE(A217,Delimiter,"|",Start))+1,IF(ISERROR(FIND("|",SUBSTITUTE(A217,Delimiter,"|",End))),255,FIND("|",SUBSTITUTE(A217,Delimiter,"|",End))-FIND("|",SUBSTITUTE(A217,Delimiter,"|",Start))-1))</f>
        <v>Site_Information/Southernmost_Latitude</v>
      </c>
      <c r="D217" s="3">
        <f>INDEX(AllDataValues,MATCH($A217,Paths,FALSE),MATCH(D$17,Collections,FALSE))/D$15</f>
        <v>1</v>
      </c>
      <c r="E217" s="3">
        <f>INDEX(AllDataValues,MATCH($A217,Paths,FALSE),MATCH(E$17,Collections,FALSE))/E$15</f>
        <v>0</v>
      </c>
      <c r="F217" s="3">
        <f>INDEX(AllDataValues,MATCH($A217,Paths,FALSE),MATCH(F$17,Collections,FALSE))/F$15</f>
        <v>0</v>
      </c>
    </row>
    <row r="218" spans="1:6" hidden="1">
      <c r="A218" s="2" t="s">
        <v>223</v>
      </c>
      <c r="B218" t="str">
        <f>RIGHT(A218,LEN(A218)-FIND("|",SUBSTITUTE(A218,"/","|",LEN(A218)-LEN(SUBSTITUTE(A218,"/","")))))</f>
        <v>Westernmost_Longitude</v>
      </c>
      <c r="C218" t="str">
        <f>MID(A218,FIND("|",SUBSTITUTE(A218,Delimiter,"|",Start))+1,IF(ISERROR(FIND("|",SUBSTITUTE(A218,Delimiter,"|",End))),255,FIND("|",SUBSTITUTE(A218,Delimiter,"|",End))-FIND("|",SUBSTITUTE(A218,Delimiter,"|",Start))-1))</f>
        <v>Site_Information/Westernmost_Longitude</v>
      </c>
      <c r="D218" s="3">
        <f>INDEX(AllDataValues,MATCH($A218,Paths,FALSE),MATCH(D$17,Collections,FALSE))/D$15</f>
        <v>1</v>
      </c>
      <c r="E218" s="3">
        <f>INDEX(AllDataValues,MATCH($A218,Paths,FALSE),MATCH(E$17,Collections,FALSE))/E$15</f>
        <v>0</v>
      </c>
      <c r="F218" s="3">
        <f>INDEX(AllDataValues,MATCH($A218,Paths,FALSE),MATCH(F$17,Collections,FALSE))/F$15</f>
        <v>0</v>
      </c>
    </row>
    <row r="219" spans="1:6" hidden="1">
      <c r="A219" s="2" t="s">
        <v>258</v>
      </c>
      <c r="B219" t="str">
        <f>RIGHT(A219,LEN(A219)-FIND("|",SUBSTITUTE(A219,"/","|",LEN(A219)-LEN(SUBSTITUTE(A219,"/","")))))</f>
        <v>THREDDS_URL</v>
      </c>
      <c r="C219" t="str">
        <f>MID(A219,FIND("|",SUBSTITUTE(A219,Delimiter,"|",Start))+1,IF(ISERROR(FIND("|",SUBSTITUTE(A219,Delimiter,"|",End))),255,FIND("|",SUBSTITUTE(A219,Delimiter,"|",End))-FIND("|",SUBSTITUTE(A219,Delimiter,"|",Start))-1))</f>
        <v>THREDDS_URL</v>
      </c>
      <c r="D219" s="3">
        <f>INDEX(AllDataValues,MATCH($A219,Paths,FALSE),MATCH(D$17,Collections,FALSE))/D$15</f>
        <v>6.8296795952782458E-2</v>
      </c>
      <c r="E219" s="3">
        <f>INDEX(AllDataValues,MATCH($A219,Paths,FALSE),MATCH(E$17,Collections,FALSE))/E$15</f>
        <v>0</v>
      </c>
      <c r="F219" s="3">
        <f>INDEX(AllDataValues,MATCH($A219,Paths,FALSE),MATCH(F$17,Collections,FALSE))/F$15</f>
        <v>0</v>
      </c>
    </row>
    <row r="220" spans="1:6" hidden="1">
      <c r="A220" s="2" t="s">
        <v>152</v>
      </c>
      <c r="B220" t="str">
        <f>RIGHT(A220,LEN(A220)-FIND("|",SUBSTITUTE(A220,"/","|",LEN(A220)-LEN(SUBSTITUTE(A220,"/","")))))</f>
        <v>metac</v>
      </c>
      <c r="C220" t="str">
        <f>MID(A220,FIND("|",SUBSTITUTE(A220,Delimiter,"|",Start))+1,IF(ISERROR(FIND("|",SUBSTITUTE(A220,Delimiter,"|",End))),255,FIND("|",SUBSTITUTE(A220,Delimiter,"|",End))-FIND("|",SUBSTITUTE(A220,Delimiter,"|",Start))-1))</f>
        <v>metac</v>
      </c>
      <c r="D220" s="3">
        <f>INDEX(AllDataValues,MATCH($A220,Paths,FALSE),MATCH(D$17,Collections,FALSE))/D$15</f>
        <v>0</v>
      </c>
      <c r="E220" s="3">
        <f>INDEX(AllDataValues,MATCH($A220,Paths,FALSE),MATCH(E$17,Collections,FALSE))/E$15</f>
        <v>0</v>
      </c>
      <c r="F220" s="3">
        <f>INDEX(AllDataValues,MATCH($A220,Paths,FALSE),MATCH(F$17,Collections,FALSE))/F$15</f>
        <v>0.14285714285714285</v>
      </c>
    </row>
    <row r="221" spans="1:6" hidden="1">
      <c r="A221" s="2" t="s">
        <v>57</v>
      </c>
      <c r="B221" t="str">
        <f>RIGHT(A221,LEN(A221)-FIND("|",SUBSTITUTE(A221,"/","|",LEN(A221)-LEN(SUBSTITUTE(A221,"/","")))))</f>
        <v>address</v>
      </c>
      <c r="C221" t="str">
        <f>MID(A221,FIND("|",SUBSTITUTE(A221,Delimiter,"|",Start))+1,IF(ISERROR(FIND("|",SUBSTITUTE(A221,Delimiter,"|",End))),255,FIND("|",SUBSTITUTE(A221,Delimiter,"|",End))-FIND("|",SUBSTITUTE(A221,Delimiter,"|",Start))-1))</f>
        <v>metc/cntinfo/cntaddr/address</v>
      </c>
      <c r="D221" s="3">
        <f>INDEX(AllDataValues,MATCH($A221,Paths,FALSE),MATCH(D$17,Collections,FALSE))/D$15</f>
        <v>0</v>
      </c>
      <c r="E221" s="3">
        <f>INDEX(AllDataValues,MATCH($A221,Paths,FALSE),MATCH(E$17,Collections,FALSE))/E$15</f>
        <v>1</v>
      </c>
      <c r="F221" s="3">
        <f>INDEX(AllDataValues,MATCH($A221,Paths,FALSE),MATCH(F$17,Collections,FALSE))/F$15</f>
        <v>0.42857142857142855</v>
      </c>
    </row>
    <row r="222" spans="1:6" hidden="1">
      <c r="A222" s="2" t="s">
        <v>56</v>
      </c>
      <c r="B222" t="str">
        <f>RIGHT(A222,LEN(A222)-FIND("|",SUBSTITUTE(A222,"/","|",LEN(A222)-LEN(SUBSTITUTE(A222,"/","")))))</f>
        <v>addrtype</v>
      </c>
      <c r="C222" t="str">
        <f>MID(A222,FIND("|",SUBSTITUTE(A222,Delimiter,"|",Start))+1,IF(ISERROR(FIND("|",SUBSTITUTE(A222,Delimiter,"|",End))),255,FIND("|",SUBSTITUTE(A222,Delimiter,"|",End))-FIND("|",SUBSTITUTE(A222,Delimiter,"|",Start))-1))</f>
        <v>metc/cntinfo/cntaddr/addrtype</v>
      </c>
      <c r="D222" s="3">
        <f>INDEX(AllDataValues,MATCH($A222,Paths,FALSE),MATCH(D$17,Collections,FALSE))/D$15</f>
        <v>0</v>
      </c>
      <c r="E222" s="3">
        <f>INDEX(AllDataValues,MATCH($A222,Paths,FALSE),MATCH(E$17,Collections,FALSE))/E$15</f>
        <v>1</v>
      </c>
      <c r="F222" s="3">
        <f>INDEX(AllDataValues,MATCH($A222,Paths,FALSE),MATCH(F$17,Collections,FALSE))/F$15</f>
        <v>1</v>
      </c>
    </row>
    <row r="223" spans="1:6" hidden="1">
      <c r="A223" s="2" t="s">
        <v>58</v>
      </c>
      <c r="B223" t="str">
        <f>RIGHT(A223,LEN(A223)-FIND("|",SUBSTITUTE(A223,"/","|",LEN(A223)-LEN(SUBSTITUTE(A223,"/","")))))</f>
        <v>city</v>
      </c>
      <c r="C223" t="str">
        <f>MID(A223,FIND("|",SUBSTITUTE(A223,Delimiter,"|",Start))+1,IF(ISERROR(FIND("|",SUBSTITUTE(A223,Delimiter,"|",End))),255,FIND("|",SUBSTITUTE(A223,Delimiter,"|",End))-FIND("|",SUBSTITUTE(A223,Delimiter,"|",Start))-1))</f>
        <v>metc/cntinfo/cntaddr/city</v>
      </c>
      <c r="D223" s="3">
        <f>INDEX(AllDataValues,MATCH($A223,Paths,FALSE),MATCH(D$17,Collections,FALSE))/D$15</f>
        <v>0</v>
      </c>
      <c r="E223" s="3">
        <f>INDEX(AllDataValues,MATCH($A223,Paths,FALSE),MATCH(E$17,Collections,FALSE))/E$15</f>
        <v>1</v>
      </c>
      <c r="F223" s="3">
        <f>INDEX(AllDataValues,MATCH($A223,Paths,FALSE),MATCH(F$17,Collections,FALSE))/F$15</f>
        <v>1</v>
      </c>
    </row>
    <row r="224" spans="1:6" hidden="1">
      <c r="A224" s="2" t="s">
        <v>61</v>
      </c>
      <c r="B224" t="str">
        <f>RIGHT(A224,LEN(A224)-FIND("|",SUBSTITUTE(A224,"/","|",LEN(A224)-LEN(SUBSTITUTE(A224,"/","")))))</f>
        <v>country</v>
      </c>
      <c r="C224" t="str">
        <f>MID(A224,FIND("|",SUBSTITUTE(A224,Delimiter,"|",Start))+1,IF(ISERROR(FIND("|",SUBSTITUTE(A224,Delimiter,"|",End))),255,FIND("|",SUBSTITUTE(A224,Delimiter,"|",End))-FIND("|",SUBSTITUTE(A224,Delimiter,"|",Start))-1))</f>
        <v>metc/cntinfo/cntaddr/country</v>
      </c>
      <c r="D224" s="3">
        <f>INDEX(AllDataValues,MATCH($A224,Paths,FALSE),MATCH(D$17,Collections,FALSE))/D$15</f>
        <v>0</v>
      </c>
      <c r="E224" s="3">
        <f>INDEX(AllDataValues,MATCH($A224,Paths,FALSE),MATCH(E$17,Collections,FALSE))/E$15</f>
        <v>1</v>
      </c>
      <c r="F224" s="3">
        <f>INDEX(AllDataValues,MATCH($A224,Paths,FALSE),MATCH(F$17,Collections,FALSE))/F$15</f>
        <v>0</v>
      </c>
    </row>
    <row r="225" spans="1:6" hidden="1">
      <c r="A225" s="2" t="s">
        <v>60</v>
      </c>
      <c r="B225" t="str">
        <f>RIGHT(A225,LEN(A225)-FIND("|",SUBSTITUTE(A225,"/","|",LEN(A225)-LEN(SUBSTITUTE(A225,"/","")))))</f>
        <v>postal</v>
      </c>
      <c r="C225" t="str">
        <f>MID(A225,FIND("|",SUBSTITUTE(A225,Delimiter,"|",Start))+1,IF(ISERROR(FIND("|",SUBSTITUTE(A225,Delimiter,"|",End))),255,FIND("|",SUBSTITUTE(A225,Delimiter,"|",End))-FIND("|",SUBSTITUTE(A225,Delimiter,"|",Start))-1))</f>
        <v>metc/cntinfo/cntaddr/postal</v>
      </c>
      <c r="D225" s="3">
        <f>INDEX(AllDataValues,MATCH($A225,Paths,FALSE),MATCH(D$17,Collections,FALSE))/D$15</f>
        <v>0</v>
      </c>
      <c r="E225" s="3">
        <f>INDEX(AllDataValues,MATCH($A225,Paths,FALSE),MATCH(E$17,Collections,FALSE))/E$15</f>
        <v>1</v>
      </c>
      <c r="F225" s="3">
        <f>INDEX(AllDataValues,MATCH($A225,Paths,FALSE),MATCH(F$17,Collections,FALSE))/F$15</f>
        <v>1</v>
      </c>
    </row>
    <row r="226" spans="1:6" hidden="1">
      <c r="A226" s="2" t="s">
        <v>59</v>
      </c>
      <c r="B226" t="str">
        <f>RIGHT(A226,LEN(A226)-FIND("|",SUBSTITUTE(A226,"/","|",LEN(A226)-LEN(SUBSTITUTE(A226,"/","")))))</f>
        <v>state</v>
      </c>
      <c r="C226" t="str">
        <f>MID(A226,FIND("|",SUBSTITUTE(A226,Delimiter,"|",Start))+1,IF(ISERROR(FIND("|",SUBSTITUTE(A226,Delimiter,"|",End))),255,FIND("|",SUBSTITUTE(A226,Delimiter,"|",End))-FIND("|",SUBSTITUTE(A226,Delimiter,"|",Start))-1))</f>
        <v>metc/cntinfo/cntaddr/state</v>
      </c>
      <c r="D226" s="3">
        <f>INDEX(AllDataValues,MATCH($A226,Paths,FALSE),MATCH(D$17,Collections,FALSE))/D$15</f>
        <v>0</v>
      </c>
      <c r="E226" s="3">
        <f>INDEX(AllDataValues,MATCH($A226,Paths,FALSE),MATCH(E$17,Collections,FALSE))/E$15</f>
        <v>1</v>
      </c>
      <c r="F226" s="3">
        <f>INDEX(AllDataValues,MATCH($A226,Paths,FALSE),MATCH(F$17,Collections,FALSE))/F$15</f>
        <v>1</v>
      </c>
    </row>
    <row r="227" spans="1:6" hidden="1">
      <c r="A227" s="2" t="s">
        <v>63</v>
      </c>
      <c r="B227" t="str">
        <f>RIGHT(A227,LEN(A227)-FIND("|",SUBSTITUTE(A227,"/","|",LEN(A227)-LEN(SUBSTITUTE(A227,"/","")))))</f>
        <v>cntemail</v>
      </c>
      <c r="C227" t="str">
        <f>MID(A227,FIND("|",SUBSTITUTE(A227,Delimiter,"|",Start))+1,IF(ISERROR(FIND("|",SUBSTITUTE(A227,Delimiter,"|",End))),255,FIND("|",SUBSTITUTE(A227,Delimiter,"|",End))-FIND("|",SUBSTITUTE(A227,Delimiter,"|",Start))-1))</f>
        <v>metc/cntinfo/cntemail</v>
      </c>
      <c r="D227" s="3">
        <f>INDEX(AllDataValues,MATCH($A227,Paths,FALSE),MATCH(D$17,Collections,FALSE))/D$15</f>
        <v>1</v>
      </c>
      <c r="E227" s="3">
        <f>INDEX(AllDataValues,MATCH($A227,Paths,FALSE),MATCH(E$17,Collections,FALSE))/E$15</f>
        <v>1</v>
      </c>
      <c r="F227" s="3">
        <f>INDEX(AllDataValues,MATCH($A227,Paths,FALSE),MATCH(F$17,Collections,FALSE))/F$15</f>
        <v>0.42857142857142855</v>
      </c>
    </row>
    <row r="228" spans="1:6" hidden="1">
      <c r="A228" s="2" t="s">
        <v>211</v>
      </c>
      <c r="B228" t="str">
        <f>RIGHT(A228,LEN(A228)-FIND("|",SUBSTITUTE(A228,"/","|",LEN(A228)-LEN(SUBSTITUTE(A228,"/","")))))</f>
        <v>cntorg</v>
      </c>
      <c r="C228" t="str">
        <f>MID(A228,FIND("|",SUBSTITUTE(A228,Delimiter,"|",Start))+1,IF(ISERROR(FIND("|",SUBSTITUTE(A228,Delimiter,"|",End))),255,FIND("|",SUBSTITUTE(A228,Delimiter,"|",End))-FIND("|",SUBSTITUTE(A228,Delimiter,"|",Start))-1))</f>
        <v>metc/cntinfo/cntorgp/cntorg</v>
      </c>
      <c r="D228" s="3">
        <f>INDEX(AllDataValues,MATCH($A228,Paths,FALSE),MATCH(D$17,Collections,FALSE))/D$15</f>
        <v>0</v>
      </c>
      <c r="E228" s="3">
        <f>INDEX(AllDataValues,MATCH($A228,Paths,FALSE),MATCH(E$17,Collections,FALSE))/E$15</f>
        <v>0</v>
      </c>
      <c r="F228" s="3">
        <f>INDEX(AllDataValues,MATCH($A228,Paths,FALSE),MATCH(F$17,Collections,FALSE))/F$15</f>
        <v>0.14285714285714285</v>
      </c>
    </row>
    <row r="229" spans="1:6" hidden="1">
      <c r="A229" s="2" t="s">
        <v>212</v>
      </c>
      <c r="B229" t="str">
        <f>RIGHT(A229,LEN(A229)-FIND("|",SUBSTITUTE(A229,"/","|",LEN(A229)-LEN(SUBSTITUTE(A229,"/","")))))</f>
        <v>cntper</v>
      </c>
      <c r="C229" t="str">
        <f>MID(A229,FIND("|",SUBSTITUTE(A229,Delimiter,"|",Start))+1,IF(ISERROR(FIND("|",SUBSTITUTE(A229,Delimiter,"|",End))),255,FIND("|",SUBSTITUTE(A229,Delimiter,"|",End))-FIND("|",SUBSTITUTE(A229,Delimiter,"|",Start))-1))</f>
        <v>metc/cntinfo/cntorgp/cntper</v>
      </c>
      <c r="D229" s="3">
        <f>INDEX(AllDataValues,MATCH($A229,Paths,FALSE),MATCH(D$17,Collections,FALSE))/D$15</f>
        <v>1</v>
      </c>
      <c r="E229" s="3">
        <f>INDEX(AllDataValues,MATCH($A229,Paths,FALSE),MATCH(E$17,Collections,FALSE))/E$15</f>
        <v>0</v>
      </c>
      <c r="F229" s="3">
        <f>INDEX(AllDataValues,MATCH($A229,Paths,FALSE),MATCH(F$17,Collections,FALSE))/F$15</f>
        <v>0.14285714285714285</v>
      </c>
    </row>
    <row r="230" spans="1:6" hidden="1">
      <c r="A230" s="2" t="s">
        <v>54</v>
      </c>
      <c r="B230" t="str">
        <f>RIGHT(A230,LEN(A230)-FIND("|",SUBSTITUTE(A230,"/","|",LEN(A230)-LEN(SUBSTITUTE(A230,"/","")))))</f>
        <v>cntorg</v>
      </c>
      <c r="C230" t="str">
        <f>MID(A230,FIND("|",SUBSTITUTE(A230,Delimiter,"|",Start))+1,IF(ISERROR(FIND("|",SUBSTITUTE(A230,Delimiter,"|",End))),255,FIND("|",SUBSTITUTE(A230,Delimiter,"|",End))-FIND("|",SUBSTITUTE(A230,Delimiter,"|",Start))-1))</f>
        <v>metc/cntinfo/cntperp/cntorg</v>
      </c>
      <c r="D230" s="3">
        <f>INDEX(AllDataValues,MATCH($A230,Paths,FALSE),MATCH(D$17,Collections,FALSE))/D$15</f>
        <v>0</v>
      </c>
      <c r="E230" s="3">
        <f>INDEX(AllDataValues,MATCH($A230,Paths,FALSE),MATCH(E$17,Collections,FALSE))/E$15</f>
        <v>1</v>
      </c>
      <c r="F230" s="3">
        <f>INDEX(AllDataValues,MATCH($A230,Paths,FALSE),MATCH(F$17,Collections,FALSE))/F$15</f>
        <v>0.7142857142857143</v>
      </c>
    </row>
    <row r="231" spans="1:6" hidden="1">
      <c r="A231" s="2" t="s">
        <v>53</v>
      </c>
      <c r="B231" t="str">
        <f>RIGHT(A231,LEN(A231)-FIND("|",SUBSTITUTE(A231,"/","|",LEN(A231)-LEN(SUBSTITUTE(A231,"/","")))))</f>
        <v>cntper</v>
      </c>
      <c r="C231" t="str">
        <f>MID(A231,FIND("|",SUBSTITUTE(A231,Delimiter,"|",Start))+1,IF(ISERROR(FIND("|",SUBSTITUTE(A231,Delimiter,"|",End))),255,FIND("|",SUBSTITUTE(A231,Delimiter,"|",End))-FIND("|",SUBSTITUTE(A231,Delimiter,"|",Start))-1))</f>
        <v>metc/cntinfo/cntperp/cntper</v>
      </c>
      <c r="D231" s="3">
        <f>INDEX(AllDataValues,MATCH($A231,Paths,FALSE),MATCH(D$17,Collections,FALSE))/D$15</f>
        <v>1</v>
      </c>
      <c r="E231" s="3">
        <f>INDEX(AllDataValues,MATCH($A231,Paths,FALSE),MATCH(E$17,Collections,FALSE))/E$15</f>
        <v>1</v>
      </c>
      <c r="F231" s="3">
        <f>INDEX(AllDataValues,MATCH($A231,Paths,FALSE),MATCH(F$17,Collections,FALSE))/F$15</f>
        <v>0.8571428571428571</v>
      </c>
    </row>
    <row r="232" spans="1:6" hidden="1">
      <c r="A232" s="2" t="s">
        <v>55</v>
      </c>
      <c r="B232" t="str">
        <f>RIGHT(A232,LEN(A232)-FIND("|",SUBSTITUTE(A232,"/","|",LEN(A232)-LEN(SUBSTITUTE(A232,"/","")))))</f>
        <v>cntpos</v>
      </c>
      <c r="C232" t="str">
        <f>MID(A232,FIND("|",SUBSTITUTE(A232,Delimiter,"|",Start))+1,IF(ISERROR(FIND("|",SUBSTITUTE(A232,Delimiter,"|",End))),255,FIND("|",SUBSTITUTE(A232,Delimiter,"|",End))-FIND("|",SUBSTITUTE(A232,Delimiter,"|",Start))-1))</f>
        <v>metc/cntinfo/cntpos</v>
      </c>
      <c r="D232" s="3">
        <f>INDEX(AllDataValues,MATCH($A232,Paths,FALSE),MATCH(D$17,Collections,FALSE))/D$15</f>
        <v>0</v>
      </c>
      <c r="E232" s="3">
        <f>INDEX(AllDataValues,MATCH($A232,Paths,FALSE),MATCH(E$17,Collections,FALSE))/E$15</f>
        <v>0.39285714285714285</v>
      </c>
      <c r="F232" s="3">
        <f>INDEX(AllDataValues,MATCH($A232,Paths,FALSE),MATCH(F$17,Collections,FALSE))/F$15</f>
        <v>0.14285714285714285</v>
      </c>
    </row>
    <row r="233" spans="1:6" hidden="1">
      <c r="A233" s="2" t="s">
        <v>62</v>
      </c>
      <c r="B233" t="str">
        <f>RIGHT(A233,LEN(A233)-FIND("|",SUBSTITUTE(A233,"/","|",LEN(A233)-LEN(SUBSTITUTE(A233,"/","")))))</f>
        <v>cntvoice</v>
      </c>
      <c r="C233" t="str">
        <f>MID(A233,FIND("|",SUBSTITUTE(A233,Delimiter,"|",Start))+1,IF(ISERROR(FIND("|",SUBSTITUTE(A233,Delimiter,"|",End))),255,FIND("|",SUBSTITUTE(A233,Delimiter,"|",End))-FIND("|",SUBSTITUTE(A233,Delimiter,"|",Start))-1))</f>
        <v>metc/cntinfo/cntvoice</v>
      </c>
      <c r="D233" s="3">
        <f>INDEX(AllDataValues,MATCH($A233,Paths,FALSE),MATCH(D$17,Collections,FALSE))/D$15</f>
        <v>1</v>
      </c>
      <c r="E233" s="3">
        <f>INDEX(AllDataValues,MATCH($A233,Paths,FALSE),MATCH(E$17,Collections,FALSE))/E$15</f>
        <v>1</v>
      </c>
      <c r="F233" s="3">
        <f>INDEX(AllDataValues,MATCH($A233,Paths,FALSE),MATCH(F$17,Collections,FALSE))/F$15</f>
        <v>1</v>
      </c>
    </row>
    <row r="234" spans="1:6" hidden="1">
      <c r="A234" s="2" t="s">
        <v>213</v>
      </c>
      <c r="B234" t="str">
        <f>RIGHT(A234,LEN(A234)-FIND("|",SUBSTITUTE(A234,"/","|",LEN(A234)-LEN(SUBSTITUTE(A234,"/","")))))</f>
        <v>hours</v>
      </c>
      <c r="C234" t="str">
        <f>MID(A234,FIND("|",SUBSTITUTE(A234,Delimiter,"|",Start))+1,IF(ISERROR(FIND("|",SUBSTITUTE(A234,Delimiter,"|",End))),255,FIND("|",SUBSTITUTE(A234,Delimiter,"|",End))-FIND("|",SUBSTITUTE(A234,Delimiter,"|",Start))-1))</f>
        <v>metc/cntinfo/hours</v>
      </c>
      <c r="D234" s="3">
        <f>INDEX(AllDataValues,MATCH($A234,Paths,FALSE),MATCH(D$17,Collections,FALSE))/D$15</f>
        <v>0</v>
      </c>
      <c r="E234" s="3">
        <f>INDEX(AllDataValues,MATCH($A234,Paths,FALSE),MATCH(E$17,Collections,FALSE))/E$15</f>
        <v>0</v>
      </c>
      <c r="F234" s="3">
        <f>INDEX(AllDataValues,MATCH($A234,Paths,FALSE),MATCH(F$17,Collections,FALSE))/F$15</f>
        <v>0.14285714285714285</v>
      </c>
    </row>
    <row r="235" spans="1:6" hidden="1">
      <c r="A235" s="2" t="s">
        <v>52</v>
      </c>
      <c r="B235" t="str">
        <f>RIGHT(A235,LEN(A235)-FIND("|",SUBSTITUTE(A235,"/","|",LEN(A235)-LEN(SUBSTITUTE(A235,"/","")))))</f>
        <v>metd</v>
      </c>
      <c r="C235" t="str">
        <f>MID(A235,FIND("|",SUBSTITUTE(A235,Delimiter,"|",Start))+1,IF(ISERROR(FIND("|",SUBSTITUTE(A235,Delimiter,"|",End))),255,FIND("|",SUBSTITUTE(A235,Delimiter,"|",End))-FIND("|",SUBSTITUTE(A235,Delimiter,"|",Start))-1))</f>
        <v>metd</v>
      </c>
      <c r="D235" s="3">
        <f>INDEX(AllDataValues,MATCH($A235,Paths,FALSE),MATCH(D$17,Collections,FALSE))/D$15</f>
        <v>1</v>
      </c>
      <c r="E235" s="3">
        <f>INDEX(AllDataValues,MATCH($A235,Paths,FALSE),MATCH(E$17,Collections,FALSE))/E$15</f>
        <v>1</v>
      </c>
      <c r="F235" s="3">
        <f>INDEX(AllDataValues,MATCH($A235,Paths,FALSE),MATCH(F$17,Collections,FALSE))/F$15</f>
        <v>1</v>
      </c>
    </row>
    <row r="236" spans="1:6" hidden="1">
      <c r="A236" s="2" t="s">
        <v>64</v>
      </c>
      <c r="B236" t="str">
        <f>RIGHT(A236,LEN(A236)-FIND("|",SUBSTITUTE(A236,"/","|",LEN(A236)-LEN(SUBSTITUTE(A236,"/","")))))</f>
        <v>metstdn</v>
      </c>
      <c r="C236" t="str">
        <f>MID(A236,FIND("|",SUBSTITUTE(A236,Delimiter,"|",Start))+1,IF(ISERROR(FIND("|",SUBSTITUTE(A236,Delimiter,"|",End))),255,FIND("|",SUBSTITUTE(A236,Delimiter,"|",End))-FIND("|",SUBSTITUTE(A236,Delimiter,"|",Start))-1))</f>
        <v>metstdn</v>
      </c>
      <c r="D236" s="3">
        <f>INDEX(AllDataValues,MATCH($A236,Paths,FALSE),MATCH(D$17,Collections,FALSE))/D$15</f>
        <v>1</v>
      </c>
      <c r="E236" s="3">
        <f>INDEX(AllDataValues,MATCH($A236,Paths,FALSE),MATCH(E$17,Collections,FALSE))/E$15</f>
        <v>1</v>
      </c>
      <c r="F236" s="3">
        <f>INDEX(AllDataValues,MATCH($A236,Paths,FALSE),MATCH(F$17,Collections,FALSE))/F$15</f>
        <v>1</v>
      </c>
    </row>
    <row r="237" spans="1:6" hidden="1">
      <c r="A237" s="2" t="s">
        <v>65</v>
      </c>
      <c r="B237" t="str">
        <f>RIGHT(A237,LEN(A237)-FIND("|",SUBSTITUTE(A237,"/","|",LEN(A237)-LEN(SUBSTITUTE(A237,"/","")))))</f>
        <v>metstdv</v>
      </c>
      <c r="C237" t="str">
        <f>MID(A237,FIND("|",SUBSTITUTE(A237,Delimiter,"|",Start))+1,IF(ISERROR(FIND("|",SUBSTITUTE(A237,Delimiter,"|",End))),255,FIND("|",SUBSTITUTE(A237,Delimiter,"|",End))-FIND("|",SUBSTITUTE(A237,Delimiter,"|",Start))-1))</f>
        <v>metstdv</v>
      </c>
      <c r="D237" s="3">
        <f>INDEX(AllDataValues,MATCH($A237,Paths,FALSE),MATCH(D$17,Collections,FALSE))/D$15</f>
        <v>0</v>
      </c>
      <c r="E237" s="3">
        <f>INDEX(AllDataValues,MATCH($A237,Paths,FALSE),MATCH(E$17,Collections,FALSE))/E$15</f>
        <v>1</v>
      </c>
      <c r="F237" s="3">
        <f>INDEX(AllDataValues,MATCH($A237,Paths,FALSE),MATCH(F$17,Collections,FALSE))/F$15</f>
        <v>1</v>
      </c>
    </row>
    <row r="238" spans="1:6" hidden="1">
      <c r="A238" s="2" t="s">
        <v>214</v>
      </c>
      <c r="B238" t="str">
        <f>RIGHT(A238,LEN(A238)-FIND("|",SUBSTITUTE(A238,"/","|",LEN(A238)-LEN(SUBSTITUTE(A238,"/","")))))</f>
        <v>mettc</v>
      </c>
      <c r="C238" t="str">
        <f>MID(A238,FIND("|",SUBSTITUTE(A238,Delimiter,"|",Start))+1,IF(ISERROR(FIND("|",SUBSTITUTE(A238,Delimiter,"|",End))),255,FIND("|",SUBSTITUTE(A238,Delimiter,"|",End))-FIND("|",SUBSTITUTE(A238,Delimiter,"|",Start))-1))</f>
        <v>mettc</v>
      </c>
      <c r="D238" s="3">
        <f>INDEX(AllDataValues,MATCH($A238,Paths,FALSE),MATCH(D$17,Collections,FALSE))/D$15</f>
        <v>0</v>
      </c>
      <c r="E238" s="3">
        <f>INDEX(AllDataValues,MATCH($A238,Paths,FALSE),MATCH(E$17,Collections,FALSE))/E$15</f>
        <v>0</v>
      </c>
      <c r="F238" s="3">
        <f>INDEX(AllDataValues,MATCH($A238,Paths,FALSE),MATCH(F$17,Collections,FALSE))/F$15</f>
        <v>0.14285714285714285</v>
      </c>
    </row>
    <row r="239" spans="1:6" hidden="1">
      <c r="A239" s="2" t="s">
        <v>153</v>
      </c>
      <c r="B239" t="str">
        <f>RIGHT(A239,LEN(A239)-FIND("|",SUBSTITUTE(A239,"/","|",LEN(A239)-LEN(SUBSTITUTE(A239,"/","")))))</f>
        <v>metuc</v>
      </c>
      <c r="C239" t="str">
        <f>MID(A239,FIND("|",SUBSTITUTE(A239,Delimiter,"|",Start))+1,IF(ISERROR(FIND("|",SUBSTITUTE(A239,Delimiter,"|",End))),255,FIND("|",SUBSTITUTE(A239,Delimiter,"|",End))-FIND("|",SUBSTITUTE(A239,Delimiter,"|",Start))-1))</f>
        <v>metuc</v>
      </c>
      <c r="D239" s="3">
        <f>INDEX(AllDataValues,MATCH($A239,Paths,FALSE),MATCH(D$17,Collections,FALSE))/D$15</f>
        <v>0</v>
      </c>
      <c r="E239" s="3">
        <f>INDEX(AllDataValues,MATCH($A239,Paths,FALSE),MATCH(E$17,Collections,FALSE))/E$15</f>
        <v>0</v>
      </c>
      <c r="F239" s="3">
        <f>INDEX(AllDataValues,MATCH($A239,Paths,FALSE),MATCH(F$17,Collections,FALSE))/F$15</f>
        <v>0.2857142857142857</v>
      </c>
    </row>
    <row r="240" spans="1:6" hidden="1">
      <c r="A240" s="2" t="s">
        <v>66</v>
      </c>
      <c r="B240" t="str">
        <f>RIGHT(A240,LEN(A240)-FIND("|",SUBSTITUTE(A240,"/","|",LEN(A240)-LEN(SUBSTITUTE(A240,"/","")))))</f>
        <v>datause</v>
      </c>
      <c r="C240" t="str">
        <f>MID(A240,FIND("|",SUBSTITUTE(A240,Delimiter,"|",Start))+1,IF(ISERROR(FIND("|",SUBSTITUTE(A240,Delimiter,"|",End))),255,FIND("|",SUBSTITUTE(A240,Delimiter,"|",End))-FIND("|",SUBSTITUTE(A240,Delimiter,"|",Start))-1))</f>
        <v>datause</v>
      </c>
      <c r="D240" s="3">
        <f>INDEX(AllDataValues,MATCH($A240,Paths,FALSE),MATCH(D$17,Collections,FALSE))/D$15</f>
        <v>0</v>
      </c>
      <c r="E240" s="3">
        <f>INDEX(AllDataValues,MATCH($A240,Paths,FALSE),MATCH(E$17,Collections,FALSE))/E$15</f>
        <v>0.48214285714285715</v>
      </c>
      <c r="F240" s="3">
        <f>INDEX(AllDataValues,MATCH($A240,Paths,FALSE),MATCH(F$17,Collections,FALSE))/F$15</f>
        <v>0</v>
      </c>
    </row>
    <row r="241" spans="1:6" hidden="1">
      <c r="A241" s="2" t="s">
        <v>71</v>
      </c>
      <c r="B241" t="str">
        <f>RIGHT(A241,LEN(A241)-FIND("|",SUBSTITUTE(A241,"/","|",LEN(A241)-LEN(SUBSTITUTE(A241,"/","")))))</f>
        <v>modelcode</v>
      </c>
      <c r="C241" t="str">
        <f>MID(A241,FIND("|",SUBSTITUTE(A241,Delimiter,"|",Start))+1,IF(ISERROR(FIND("|",SUBSTITUTE(A241,Delimiter,"|",End))),255,FIND("|",SUBSTITUTE(A241,Delimiter,"|",End))-FIND("|",SUBSTITUTE(A241,Delimiter,"|",Start))-1))</f>
        <v>modelcode</v>
      </c>
      <c r="D241" s="3">
        <f>INDEX(AllDataValues,MATCH($A241,Paths,FALSE),MATCH(D$17,Collections,FALSE))/D$15</f>
        <v>0</v>
      </c>
      <c r="E241" s="3">
        <f>INDEX(AllDataValues,MATCH($A241,Paths,FALSE),MATCH(E$17,Collections,FALSE))/E$15</f>
        <v>7.1428571428571425E-2</v>
      </c>
      <c r="F241" s="3">
        <f>INDEX(AllDataValues,MATCH($A241,Paths,FALSE),MATCH(F$17,Collections,FALSE))/F$15</f>
        <v>0</v>
      </c>
    </row>
    <row r="242" spans="1:6" hidden="1">
      <c r="A242" s="2" t="s">
        <v>76</v>
      </c>
      <c r="B242" t="str">
        <f>RIGHT(A242,LEN(A242)-FIND("|",SUBSTITUTE(A242,"/","|",LEN(A242)-LEN(SUBSTITUTE(A242,"/","")))))</f>
        <v>modelconfig</v>
      </c>
      <c r="C242" t="str">
        <f>MID(A242,FIND("|",SUBSTITUTE(A242,Delimiter,"|",Start))+1,IF(ISERROR(FIND("|",SUBSTITUTE(A242,Delimiter,"|",End))),255,FIND("|",SUBSTITUTE(A242,Delimiter,"|",End))-FIND("|",SUBSTITUTE(A242,Delimiter,"|",Start))-1))</f>
        <v>modelconfig</v>
      </c>
      <c r="D242" s="3">
        <f>INDEX(AllDataValues,MATCH($A242,Paths,FALSE),MATCH(D$17,Collections,FALSE))/D$15</f>
        <v>0</v>
      </c>
      <c r="E242" s="3">
        <f>INDEX(AllDataValues,MATCH($A242,Paths,FALSE),MATCH(E$17,Collections,FALSE))/E$15</f>
        <v>5.3571428571428568E-2</v>
      </c>
      <c r="F242" s="3">
        <f>INDEX(AllDataValues,MATCH($A242,Paths,FALSE),MATCH(F$17,Collections,FALSE))/F$15</f>
        <v>0</v>
      </c>
    </row>
    <row r="243" spans="1:6" hidden="1">
      <c r="A243" s="2" t="s">
        <v>72</v>
      </c>
      <c r="B243" t="str">
        <f>RIGHT(A243,LEN(A243)-FIND("|",SUBSTITUTE(A243,"/","|",LEN(A243)-LEN(SUBSTITUTE(A243,"/","")))))</f>
        <v>modeldatafiles</v>
      </c>
      <c r="C243" t="str">
        <f>MID(A243,FIND("|",SUBSTITUTE(A243,Delimiter,"|",Start))+1,IF(ISERROR(FIND("|",SUBSTITUTE(A243,Delimiter,"|",End))),255,FIND("|",SUBSTITUTE(A243,Delimiter,"|",End))-FIND("|",SUBSTITUTE(A243,Delimiter,"|",Start))-1))</f>
        <v>modeldatafiles</v>
      </c>
      <c r="D243" s="3">
        <f>INDEX(AllDataValues,MATCH($A243,Paths,FALSE),MATCH(D$17,Collections,FALSE))/D$15</f>
        <v>0</v>
      </c>
      <c r="E243" s="3">
        <f>INDEX(AllDataValues,MATCH($A243,Paths,FALSE),MATCH(E$17,Collections,FALSE))/E$15</f>
        <v>5.3571428571428568E-2</v>
      </c>
      <c r="F243" s="3">
        <f>INDEX(AllDataValues,MATCH($A243,Paths,FALSE),MATCH(F$17,Collections,FALSE))/F$15</f>
        <v>0</v>
      </c>
    </row>
    <row r="244" spans="1:6" hidden="1">
      <c r="A244" s="2" t="s">
        <v>74</v>
      </c>
      <c r="B244" t="str">
        <f>RIGHT(A244,LEN(A244)-FIND("|",SUBSTITUTE(A244,"/","|",LEN(A244)-LEN(SUBSTITUTE(A244,"/","")))))</f>
        <v>modelinit</v>
      </c>
      <c r="C244" t="str">
        <f>MID(A244,FIND("|",SUBSTITUTE(A244,Delimiter,"|",Start))+1,IF(ISERROR(FIND("|",SUBSTITUTE(A244,Delimiter,"|",End))),255,FIND("|",SUBSTITUTE(A244,Delimiter,"|",End))-FIND("|",SUBSTITUTE(A244,Delimiter,"|",Start))-1))</f>
        <v>modelinit</v>
      </c>
      <c r="D244" s="3">
        <f>INDEX(AllDataValues,MATCH($A244,Paths,FALSE),MATCH(D$17,Collections,FALSE))/D$15</f>
        <v>0</v>
      </c>
      <c r="E244" s="3">
        <f>INDEX(AllDataValues,MATCH($A244,Paths,FALSE),MATCH(E$17,Collections,FALSE))/E$15</f>
        <v>7.1428571428571425E-2</v>
      </c>
      <c r="F244" s="3">
        <f>INDEX(AllDataValues,MATCH($A244,Paths,FALSE),MATCH(F$17,Collections,FALSE))/F$15</f>
        <v>0</v>
      </c>
    </row>
    <row r="245" spans="1:6" hidden="1">
      <c r="A245" s="2" t="s">
        <v>75</v>
      </c>
      <c r="B245" t="str">
        <f>RIGHT(A245,LEN(A245)-FIND("|",SUBSTITUTE(A245,"/","|",LEN(A245)-LEN(SUBSTITUTE(A245,"/","")))))</f>
        <v>modeloutput</v>
      </c>
      <c r="C245" t="str">
        <f>MID(A245,FIND("|",SUBSTITUTE(A245,Delimiter,"|",Start))+1,IF(ISERROR(FIND("|",SUBSTITUTE(A245,Delimiter,"|",End))),255,FIND("|",SUBSTITUTE(A245,Delimiter,"|",End))-FIND("|",SUBSTITUTE(A245,Delimiter,"|",Start))-1))</f>
        <v>modeloutput</v>
      </c>
      <c r="D245" s="3">
        <f>INDEX(AllDataValues,MATCH($A245,Paths,FALSE),MATCH(D$17,Collections,FALSE))/D$15</f>
        <v>0</v>
      </c>
      <c r="E245" s="3">
        <f>INDEX(AllDataValues,MATCH($A245,Paths,FALSE),MATCH(E$17,Collections,FALSE))/E$15</f>
        <v>5.3571428571428568E-2</v>
      </c>
      <c r="F245" s="3">
        <f>INDEX(AllDataValues,MATCH($A245,Paths,FALSE),MATCH(F$17,Collections,FALSE))/F$15</f>
        <v>0</v>
      </c>
    </row>
    <row r="246" spans="1:6" hidden="1">
      <c r="A246" s="2" t="s">
        <v>73</v>
      </c>
      <c r="B246" t="str">
        <f>RIGHT(A246,LEN(A246)-FIND("|",SUBSTITUTE(A246,"/","|",LEN(A246)-LEN(SUBSTITUTE(A246,"/","")))))</f>
        <v>modelparams</v>
      </c>
      <c r="C246" t="str">
        <f>MID(A246,FIND("|",SUBSTITUTE(A246,Delimiter,"|",Start))+1,IF(ISERROR(FIND("|",SUBSTITUTE(A246,Delimiter,"|",End))),255,FIND("|",SUBSTITUTE(A246,Delimiter,"|",End))-FIND("|",SUBSTITUTE(A246,Delimiter,"|",Start))-1))</f>
        <v>modelparams</v>
      </c>
      <c r="D246" s="3">
        <f>INDEX(AllDataValues,MATCH($A246,Paths,FALSE),MATCH(D$17,Collections,FALSE))/D$15</f>
        <v>0</v>
      </c>
      <c r="E246" s="3">
        <f>INDEX(AllDataValues,MATCH($A246,Paths,FALSE),MATCH(E$17,Collections,FALSE))/E$15</f>
        <v>7.1428571428571425E-2</v>
      </c>
      <c r="F246" s="3">
        <f>INDEX(AllDataValues,MATCH($A246,Paths,FALSE),MATCH(F$17,Collections,FALSE))/F$15</f>
        <v>0</v>
      </c>
    </row>
    <row r="247" spans="1:6" hidden="1">
      <c r="A247" s="2" t="s">
        <v>77</v>
      </c>
      <c r="B247" t="str">
        <f>RIGHT(A247,LEN(A247)-FIND("|",SUBSTITUTE(A247,"/","|",LEN(A247)-LEN(SUBSTITUTE(A247,"/","")))))</f>
        <v>modelpostprocess</v>
      </c>
      <c r="C247" t="str">
        <f>MID(A247,FIND("|",SUBSTITUTE(A247,Delimiter,"|",Start))+1,IF(ISERROR(FIND("|",SUBSTITUTE(A247,Delimiter,"|",End))),255,FIND("|",SUBSTITUTE(A247,Delimiter,"|",End))-FIND("|",SUBSTITUTE(A247,Delimiter,"|",Start))-1))</f>
        <v>modelpostprocess</v>
      </c>
      <c r="D247" s="3">
        <f>INDEX(AllDataValues,MATCH($A247,Paths,FALSE),MATCH(D$17,Collections,FALSE))/D$15</f>
        <v>0</v>
      </c>
      <c r="E247" s="3">
        <f>INDEX(AllDataValues,MATCH($A247,Paths,FALSE),MATCH(E$17,Collections,FALSE))/E$15</f>
        <v>7.1428571428571425E-2</v>
      </c>
      <c r="F247" s="3">
        <f>INDEX(AllDataValues,MATCH($A247,Paths,FALSE),MATCH(F$17,Collections,FALSE))/F$15</f>
        <v>0</v>
      </c>
    </row>
    <row r="248" spans="1:6" hidden="1">
      <c r="A248" s="2" t="s">
        <v>78</v>
      </c>
      <c r="B248" t="str">
        <f>RIGHT(A248,LEN(A248)-FIND("|",SUBSTITUTE(A248,"/","|",LEN(A248)-LEN(SUBSTITUTE(A248,"/","")))))</f>
        <v>modelpubs</v>
      </c>
      <c r="C248" t="str">
        <f>MID(A248,FIND("|",SUBSTITUTE(A248,Delimiter,"|",Start))+1,IF(ISERROR(FIND("|",SUBSTITUTE(A248,Delimiter,"|",End))),255,FIND("|",SUBSTITUTE(A248,Delimiter,"|",End))-FIND("|",SUBSTITUTE(A248,Delimiter,"|",Start))-1))</f>
        <v>modelpubs</v>
      </c>
      <c r="D248" s="3">
        <f>INDEX(AllDataValues,MATCH($A248,Paths,FALSE),MATCH(D$17,Collections,FALSE))/D$15</f>
        <v>0</v>
      </c>
      <c r="E248" s="3">
        <f>INDEX(AllDataValues,MATCH($A248,Paths,FALSE),MATCH(E$17,Collections,FALSE))/E$15</f>
        <v>7.1428571428571425E-2</v>
      </c>
      <c r="F248" s="3">
        <f>INDEX(AllDataValues,MATCH($A248,Paths,FALSE),MATCH(F$17,Collections,FALSE))/F$15</f>
        <v>0</v>
      </c>
    </row>
    <row r="249" spans="1:6" hidden="1">
      <c r="A249" s="2" t="s">
        <v>70</v>
      </c>
      <c r="B249" t="str">
        <f>RIGHT(A249,LEN(A249)-FIND("|",SUBSTITUTE(A249,"/","|",LEN(A249)-LEN(SUBSTITUTE(A249,"/","")))))</f>
        <v>modeltitle</v>
      </c>
      <c r="C249" t="str">
        <f>MID(A249,FIND("|",SUBSTITUTE(A249,Delimiter,"|",Start))+1,IF(ISERROR(FIND("|",SUBSTITUTE(A249,Delimiter,"|",End))),255,FIND("|",SUBSTITUTE(A249,Delimiter,"|",End))-FIND("|",SUBSTITUTE(A249,Delimiter,"|",Start))-1))</f>
        <v>modeltitle</v>
      </c>
      <c r="D249" s="3">
        <f>INDEX(AllDataValues,MATCH($A249,Paths,FALSE),MATCH(D$17,Collections,FALSE))/D$15</f>
        <v>0</v>
      </c>
      <c r="E249" s="3">
        <f>INDEX(AllDataValues,MATCH($A249,Paths,FALSE),MATCH(E$17,Collections,FALSE))/E$15</f>
        <v>7.1428571428571425E-2</v>
      </c>
      <c r="F249" s="3">
        <f>INDEX(AllDataValues,MATCH($A249,Paths,FALSE),MATCH(F$17,Collections,FALSE))/F$15</f>
        <v>0</v>
      </c>
    </row>
    <row r="250" spans="1:6" hidden="1">
      <c r="A250" s="2" t="s">
        <v>67</v>
      </c>
      <c r="B250" t="str">
        <f>RIGHT(A250,LEN(A250)-FIND("|",SUBSTITUTE(A250,"/","|",LEN(A250)-LEN(SUBSTITUTE(A250,"/","")))))</f>
        <v>ome_status</v>
      </c>
      <c r="C250" t="str">
        <f>MID(A250,FIND("|",SUBSTITUTE(A250,Delimiter,"|",Start))+1,IF(ISERROR(FIND("|",SUBSTITUTE(A250,Delimiter,"|",End))),255,FIND("|",SUBSTITUTE(A250,Delimiter,"|",End))-FIND("|",SUBSTITUTE(A250,Delimiter,"|",Start))-1))</f>
        <v>ome_status</v>
      </c>
      <c r="D250" s="3">
        <f>INDEX(AllDataValues,MATCH($A250,Paths,FALSE),MATCH(D$17,Collections,FALSE))/D$15</f>
        <v>0</v>
      </c>
      <c r="E250" s="3">
        <f>INDEX(AllDataValues,MATCH($A250,Paths,FALSE),MATCH(E$17,Collections,FALSE))/E$15</f>
        <v>1</v>
      </c>
      <c r="F250" s="3">
        <f>INDEX(AllDataValues,MATCH($A250,Paths,FALSE),MATCH(F$17,Collections,FALSE))/F$15</f>
        <v>0</v>
      </c>
    </row>
    <row r="251" spans="1:6" hidden="1">
      <c r="A251" s="2" t="s">
        <v>68</v>
      </c>
      <c r="B251" t="str">
        <f>RIGHT(A251,LEN(A251)-FIND("|",SUBSTITUTE(A251,"/","|",LEN(A251)-LEN(SUBSTITUTE(A251,"/","")))))</f>
        <v>taskname</v>
      </c>
      <c r="C251" t="str">
        <f>MID(A251,FIND("|",SUBSTITUTE(A251,Delimiter,"|",Start))+1,IF(ISERROR(FIND("|",SUBSTITUTE(A251,Delimiter,"|",End))),255,FIND("|",SUBSTITUTE(A251,Delimiter,"|",End))-FIND("|",SUBSTITUTE(A251,Delimiter,"|",Start))-1))</f>
        <v>taskname</v>
      </c>
      <c r="D251" s="3">
        <f>INDEX(AllDataValues,MATCH($A251,Paths,FALSE),MATCH(D$17,Collections,FALSE))/D$15</f>
        <v>0</v>
      </c>
      <c r="E251" s="3">
        <f>INDEX(AllDataValues,MATCH($A251,Paths,FALSE),MATCH(E$17,Collections,FALSE))/E$15</f>
        <v>0.9464285714285714</v>
      </c>
      <c r="F251" s="3">
        <f>INDEX(AllDataValues,MATCH($A251,Paths,FALSE),MATCH(F$17,Collections,FALSE))/F$15</f>
        <v>0</v>
      </c>
    </row>
    <row r="252" spans="1:6" hidden="1">
      <c r="A252" s="2" t="s">
        <v>1</v>
      </c>
      <c r="B252" t="str">
        <f>RIGHT(A252,LEN(A252)-FIND("|",SUBSTITUTE(A252,"/","|",LEN(A252)-LEN(SUBSTITUTE(A252,"/","")))))</f>
        <v>Source</v>
      </c>
      <c r="C252" t="e">
        <f>MID(A252,FIND("|",SUBSTITUTE(A252,Delimiter,"|",Start))+1,IF(ISERROR(FIND("|",SUBSTITUTE(A252,Delimiter,"|",End))),255,FIND("|",SUBSTITUTE(A252,Delimiter,"|",End))-FIND("|",SUBSTITUTE(A252,Delimiter,"|",Start))-1))</f>
        <v>#VALUE!</v>
      </c>
      <c r="D252" s="3">
        <f>INDEX(AllDataValues,MATCH($A252,Paths,FALSE),MATCH(D$17,Collections,FALSE))/D$15</f>
        <v>0</v>
      </c>
      <c r="E252" s="3">
        <f>INDEX(AllDataValues,MATCH($A252,Paths,FALSE),MATCH(E$17,Collections,FALSE))/E$15</f>
        <v>1</v>
      </c>
      <c r="F252" s="3">
        <f>INDEX(AllDataValues,MATCH($A252,Paths,FALSE),MATCH(F$17,Collections,FALSE))/F$15</f>
        <v>0</v>
      </c>
    </row>
    <row r="253" spans="1:6" hidden="1">
      <c r="A253" s="2" t="s">
        <v>143</v>
      </c>
      <c r="B253" t="str">
        <f>RIGHT(A253,LEN(A253)-FIND("|",SUBSTITUTE(A253,"/","|",LEN(A253)-LEN(SUBSTITUTE(A253,"/","")))))</f>
        <v>direct</v>
      </c>
      <c r="C253" t="str">
        <f>MID(A253,FIND("|",SUBSTITUTE(A253,Delimiter,"|",Start))+1,IF(ISERROR(FIND("|",SUBSTITUTE(A253,Delimiter,"|",End))),255,FIND("|",SUBSTITUTE(A253,Delimiter,"|",End))-FIND("|",SUBSTITUTE(A253,Delimiter,"|",Start))-1))</f>
        <v>direct</v>
      </c>
      <c r="D253" s="3">
        <f>INDEX(AllDataValues,MATCH($A253,Paths,FALSE),MATCH(D$17,Collections,FALSE))/D$15</f>
        <v>0</v>
      </c>
      <c r="E253" s="3">
        <f>INDEX(AllDataValues,MATCH($A253,Paths,FALSE),MATCH(E$17,Collections,FALSE))/E$15</f>
        <v>0</v>
      </c>
      <c r="F253" s="3">
        <f>INDEX(AllDataValues,MATCH($A253,Paths,FALSE),MATCH(F$17,Collections,FALSE))/F$15</f>
        <v>0.2857142857142857</v>
      </c>
    </row>
    <row r="254" spans="1:6" hidden="1">
      <c r="A254" s="2" t="s">
        <v>166</v>
      </c>
      <c r="B254" t="str">
        <f>RIGHT(A254,LEN(A254)-FIND("|",SUBSTITUTE(A254,"/","|",LEN(A254)-LEN(SUBSTITUTE(A254,"/","")))))</f>
        <v>indspref</v>
      </c>
      <c r="C254" t="str">
        <f>MID(A254,FIND("|",SUBSTITUTE(A254,Delimiter,"|",Start))+1,IF(ISERROR(FIND("|",SUBSTITUTE(A254,Delimiter,"|",End))),255,FIND("|",SUBSTITUTE(A254,Delimiter,"|",End))-FIND("|",SUBSTITUTE(A254,Delimiter,"|",Start))-1))</f>
        <v>indspref</v>
      </c>
      <c r="D254" s="3">
        <f>INDEX(AllDataValues,MATCH($A254,Paths,FALSE),MATCH(D$17,Collections,FALSE))/D$15</f>
        <v>0</v>
      </c>
      <c r="E254" s="3">
        <f>INDEX(AllDataValues,MATCH($A254,Paths,FALSE),MATCH(E$17,Collections,FALSE))/E$15</f>
        <v>0</v>
      </c>
      <c r="F254" s="3">
        <f>INDEX(AllDataValues,MATCH($A254,Paths,FALSE),MATCH(F$17,Collections,FALSE))/F$15</f>
        <v>0.14285714285714285</v>
      </c>
    </row>
    <row r="255" spans="1:6" hidden="1">
      <c r="A255" s="2" t="s">
        <v>192</v>
      </c>
      <c r="B255" t="str">
        <f>RIGHT(A255,LEN(A255)-FIND("|",SUBSTITUTE(A255,"/","|",LEN(A255)-LEN(SUBSTITUTE(A255,"/","")))))</f>
        <v>colcount</v>
      </c>
      <c r="C255" t="str">
        <f>MID(A255,FIND("|",SUBSTITUTE(A255,Delimiter,"|",Start))+1,IF(ISERROR(FIND("|",SUBSTITUTE(A255,Delimiter,"|",End))),255,FIND("|",SUBSTITUTE(A255,Delimiter,"|",End))-FIND("|",SUBSTITUTE(A255,Delimiter,"|",Start))-1))</f>
        <v>rastinfo/colcount</v>
      </c>
      <c r="D255" s="3">
        <f>INDEX(AllDataValues,MATCH($A255,Paths,FALSE),MATCH(D$17,Collections,FALSE))/D$15</f>
        <v>0</v>
      </c>
      <c r="E255" s="3">
        <f>INDEX(AllDataValues,MATCH($A255,Paths,FALSE),MATCH(E$17,Collections,FALSE))/E$15</f>
        <v>0</v>
      </c>
      <c r="F255" s="3">
        <f>INDEX(AllDataValues,MATCH($A255,Paths,FALSE),MATCH(F$17,Collections,FALSE))/F$15</f>
        <v>0.14285714285714285</v>
      </c>
    </row>
    <row r="256" spans="1:6" hidden="1">
      <c r="A256" s="2" t="s">
        <v>190</v>
      </c>
      <c r="B256" t="str">
        <f>RIGHT(A256,LEN(A256)-FIND("|",SUBSTITUTE(A256,"/","|",LEN(A256)-LEN(SUBSTITUTE(A256,"/","")))))</f>
        <v>rasttype</v>
      </c>
      <c r="C256" t="str">
        <f>MID(A256,FIND("|",SUBSTITUTE(A256,Delimiter,"|",Start))+1,IF(ISERROR(FIND("|",SUBSTITUTE(A256,Delimiter,"|",End))),255,FIND("|",SUBSTITUTE(A256,Delimiter,"|",End))-FIND("|",SUBSTITUTE(A256,Delimiter,"|",Start))-1))</f>
        <v>rastinfo/rasttype</v>
      </c>
      <c r="D256" s="3">
        <f>INDEX(AllDataValues,MATCH($A256,Paths,FALSE),MATCH(D$17,Collections,FALSE))/D$15</f>
        <v>0</v>
      </c>
      <c r="E256" s="3">
        <f>INDEX(AllDataValues,MATCH($A256,Paths,FALSE),MATCH(E$17,Collections,FALSE))/E$15</f>
        <v>0</v>
      </c>
      <c r="F256" s="3">
        <f>INDEX(AllDataValues,MATCH($A256,Paths,FALSE),MATCH(F$17,Collections,FALSE))/F$15</f>
        <v>0.14285714285714285</v>
      </c>
    </row>
    <row r="257" spans="1:6" hidden="1">
      <c r="A257" s="2" t="s">
        <v>191</v>
      </c>
      <c r="B257" t="str">
        <f>RIGHT(A257,LEN(A257)-FIND("|",SUBSTITUTE(A257,"/","|",LEN(A257)-LEN(SUBSTITUTE(A257,"/","")))))</f>
        <v>rowcount</v>
      </c>
      <c r="C257" t="str">
        <f>MID(A257,FIND("|",SUBSTITUTE(A257,Delimiter,"|",Start))+1,IF(ISERROR(FIND("|",SUBSTITUTE(A257,Delimiter,"|",End))),255,FIND("|",SUBSTITUTE(A257,Delimiter,"|",End))-FIND("|",SUBSTITUTE(A257,Delimiter,"|",Start))-1))</f>
        <v>rastinfo/rowcount</v>
      </c>
      <c r="D257" s="3">
        <f>INDEX(AllDataValues,MATCH($A257,Paths,FALSE),MATCH(D$17,Collections,FALSE))/D$15</f>
        <v>0</v>
      </c>
      <c r="E257" s="3">
        <f>INDEX(AllDataValues,MATCH($A257,Paths,FALSE),MATCH(E$17,Collections,FALSE))/E$15</f>
        <v>0</v>
      </c>
      <c r="F257" s="3">
        <f>INDEX(AllDataValues,MATCH($A257,Paths,FALSE),MATCH(F$17,Collections,FALSE))/F$15</f>
        <v>0.14285714285714285</v>
      </c>
    </row>
    <row r="258" spans="1:6" hidden="1">
      <c r="A258" s="2" t="s">
        <v>206</v>
      </c>
      <c r="B258" t="str">
        <f>RIGHT(A258,LEN(A258)-FIND("|",SUBSTITUTE(A258,"/","|",LEN(A258)-LEN(SUBSTITUTE(A258,"/","")))))</f>
        <v>denflat</v>
      </c>
      <c r="C258" t="str">
        <f>MID(A258,FIND("|",SUBSTITUTE(A258,Delimiter,"|",Start))+1,IF(ISERROR(FIND("|",SUBSTITUTE(A258,Delimiter,"|",End))),255,FIND("|",SUBSTITUTE(A258,Delimiter,"|",End))-FIND("|",SUBSTITUTE(A258,Delimiter,"|",Start))-1))</f>
        <v>horizsys/geodetic/denflat</v>
      </c>
      <c r="D258" s="3">
        <f>INDEX(AllDataValues,MATCH($A258,Paths,FALSE),MATCH(D$17,Collections,FALSE))/D$15</f>
        <v>0</v>
      </c>
      <c r="E258" s="3">
        <f>INDEX(AllDataValues,MATCH($A258,Paths,FALSE),MATCH(E$17,Collections,FALSE))/E$15</f>
        <v>0</v>
      </c>
      <c r="F258" s="3">
        <f>INDEX(AllDataValues,MATCH($A258,Paths,FALSE),MATCH(F$17,Collections,FALSE))/F$15</f>
        <v>0.14285714285714285</v>
      </c>
    </row>
    <row r="259" spans="1:6" hidden="1">
      <c r="A259" s="2" t="s">
        <v>204</v>
      </c>
      <c r="B259" t="str">
        <f>RIGHT(A259,LEN(A259)-FIND("|",SUBSTITUTE(A259,"/","|",LEN(A259)-LEN(SUBSTITUTE(A259,"/","")))))</f>
        <v>ellips</v>
      </c>
      <c r="C259" t="str">
        <f>MID(A259,FIND("|",SUBSTITUTE(A259,Delimiter,"|",Start))+1,IF(ISERROR(FIND("|",SUBSTITUTE(A259,Delimiter,"|",End))),255,FIND("|",SUBSTITUTE(A259,Delimiter,"|",End))-FIND("|",SUBSTITUTE(A259,Delimiter,"|",Start))-1))</f>
        <v>horizsys/geodetic/ellips</v>
      </c>
      <c r="D259" s="3">
        <f>INDEX(AllDataValues,MATCH($A259,Paths,FALSE),MATCH(D$17,Collections,FALSE))/D$15</f>
        <v>0</v>
      </c>
      <c r="E259" s="3">
        <f>INDEX(AllDataValues,MATCH($A259,Paths,FALSE),MATCH(E$17,Collections,FALSE))/E$15</f>
        <v>0</v>
      </c>
      <c r="F259" s="3">
        <f>INDEX(AllDataValues,MATCH($A259,Paths,FALSE),MATCH(F$17,Collections,FALSE))/F$15</f>
        <v>0.14285714285714285</v>
      </c>
    </row>
    <row r="260" spans="1:6" hidden="1">
      <c r="A260" s="2" t="s">
        <v>203</v>
      </c>
      <c r="B260" t="str">
        <f>RIGHT(A260,LEN(A260)-FIND("|",SUBSTITUTE(A260,"/","|",LEN(A260)-LEN(SUBSTITUTE(A260,"/","")))))</f>
        <v>horizdn</v>
      </c>
      <c r="C260" t="str">
        <f>MID(A260,FIND("|",SUBSTITUTE(A260,Delimiter,"|",Start))+1,IF(ISERROR(FIND("|",SUBSTITUTE(A260,Delimiter,"|",End))),255,FIND("|",SUBSTITUTE(A260,Delimiter,"|",End))-FIND("|",SUBSTITUTE(A260,Delimiter,"|",Start))-1))</f>
        <v>horizsys/geodetic/horizdn</v>
      </c>
      <c r="D260" s="3">
        <f>INDEX(AllDataValues,MATCH($A260,Paths,FALSE),MATCH(D$17,Collections,FALSE))/D$15</f>
        <v>0</v>
      </c>
      <c r="E260" s="3">
        <f>INDEX(AllDataValues,MATCH($A260,Paths,FALSE),MATCH(E$17,Collections,FALSE))/E$15</f>
        <v>0</v>
      </c>
      <c r="F260" s="3">
        <f>INDEX(AllDataValues,MATCH($A260,Paths,FALSE),MATCH(F$17,Collections,FALSE))/F$15</f>
        <v>0.14285714285714285</v>
      </c>
    </row>
    <row r="261" spans="1:6" hidden="1">
      <c r="A261" s="2" t="s">
        <v>205</v>
      </c>
      <c r="B261" t="str">
        <f>RIGHT(A261,LEN(A261)-FIND("|",SUBSTITUTE(A261,"/","|",LEN(A261)-LEN(SUBSTITUTE(A261,"/","")))))</f>
        <v>semiaxis</v>
      </c>
      <c r="C261" t="str">
        <f>MID(A261,FIND("|",SUBSTITUTE(A261,Delimiter,"|",Start))+1,IF(ISERROR(FIND("|",SUBSTITUTE(A261,Delimiter,"|",End))),255,FIND("|",SUBSTITUTE(A261,Delimiter,"|",End))-FIND("|",SUBSTITUTE(A261,Delimiter,"|",Start))-1))</f>
        <v>horizsys/geodetic/semiaxis</v>
      </c>
      <c r="D261" s="3">
        <f>INDEX(AllDataValues,MATCH($A261,Paths,FALSE),MATCH(D$17,Collections,FALSE))/D$15</f>
        <v>0</v>
      </c>
      <c r="E261" s="3">
        <f>INDEX(AllDataValues,MATCH($A261,Paths,FALSE),MATCH(E$17,Collections,FALSE))/E$15</f>
        <v>0</v>
      </c>
      <c r="F261" s="3">
        <f>INDEX(AllDataValues,MATCH($A261,Paths,FALSE),MATCH(F$17,Collections,FALSE))/F$15</f>
        <v>0.14285714285714285</v>
      </c>
    </row>
    <row r="262" spans="1:6" hidden="1">
      <c r="A262" s="2" t="s">
        <v>197</v>
      </c>
      <c r="B262" t="str">
        <f>RIGHT(A262,LEN(A262)-FIND("|",SUBSTITUTE(A262,"/","|",LEN(A262)-LEN(SUBSTITUTE(A262,"/","")))))</f>
        <v>feast</v>
      </c>
      <c r="C262" t="str">
        <f>MID(A262,FIND("|",SUBSTITUTE(A262,Delimiter,"|",Start))+1,IF(ISERROR(FIND("|",SUBSTITUTE(A262,Delimiter,"|",End))),255,FIND("|",SUBSTITUTE(A262,Delimiter,"|",End))-FIND("|",SUBSTITUTE(A262,Delimiter,"|",Start))-1))</f>
        <v>horizsys/planar/mapproj/albers/feast</v>
      </c>
      <c r="D262" s="3">
        <f>INDEX(AllDataValues,MATCH($A262,Paths,FALSE),MATCH(D$17,Collections,FALSE))/D$15</f>
        <v>0</v>
      </c>
      <c r="E262" s="3">
        <f>INDEX(AllDataValues,MATCH($A262,Paths,FALSE),MATCH(E$17,Collections,FALSE))/E$15</f>
        <v>0</v>
      </c>
      <c r="F262" s="3">
        <f>INDEX(AllDataValues,MATCH($A262,Paths,FALSE),MATCH(F$17,Collections,FALSE))/F$15</f>
        <v>0.14285714285714285</v>
      </c>
    </row>
    <row r="263" spans="1:6" hidden="1">
      <c r="A263" s="2" t="s">
        <v>198</v>
      </c>
      <c r="B263" t="str">
        <f>RIGHT(A263,LEN(A263)-FIND("|",SUBSTITUTE(A263,"/","|",LEN(A263)-LEN(SUBSTITUTE(A263,"/","")))))</f>
        <v>fnorth</v>
      </c>
      <c r="C263" t="str">
        <f>MID(A263,FIND("|",SUBSTITUTE(A263,Delimiter,"|",Start))+1,IF(ISERROR(FIND("|",SUBSTITUTE(A263,Delimiter,"|",End))),255,FIND("|",SUBSTITUTE(A263,Delimiter,"|",End))-FIND("|",SUBSTITUTE(A263,Delimiter,"|",Start))-1))</f>
        <v>horizsys/planar/mapproj/albers/fnorth</v>
      </c>
      <c r="D263" s="3">
        <f>INDEX(AllDataValues,MATCH($A263,Paths,FALSE),MATCH(D$17,Collections,FALSE))/D$15</f>
        <v>0</v>
      </c>
      <c r="E263" s="3">
        <f>INDEX(AllDataValues,MATCH($A263,Paths,FALSE),MATCH(E$17,Collections,FALSE))/E$15</f>
        <v>0</v>
      </c>
      <c r="F263" s="3">
        <f>INDEX(AllDataValues,MATCH($A263,Paths,FALSE),MATCH(F$17,Collections,FALSE))/F$15</f>
        <v>0.14285714285714285</v>
      </c>
    </row>
    <row r="264" spans="1:6" hidden="1">
      <c r="A264" s="2" t="s">
        <v>196</v>
      </c>
      <c r="B264" t="str">
        <f>RIGHT(A264,LEN(A264)-FIND("|",SUBSTITUTE(A264,"/","|",LEN(A264)-LEN(SUBSTITUTE(A264,"/","")))))</f>
        <v>latprjo</v>
      </c>
      <c r="C264" t="str">
        <f>MID(A264,FIND("|",SUBSTITUTE(A264,Delimiter,"|",Start))+1,IF(ISERROR(FIND("|",SUBSTITUTE(A264,Delimiter,"|",End))),255,FIND("|",SUBSTITUTE(A264,Delimiter,"|",End))-FIND("|",SUBSTITUTE(A264,Delimiter,"|",Start))-1))</f>
        <v>horizsys/planar/mapproj/albers/latprjo</v>
      </c>
      <c r="D264" s="3">
        <f>INDEX(AllDataValues,MATCH($A264,Paths,FALSE),MATCH(D$17,Collections,FALSE))/D$15</f>
        <v>0</v>
      </c>
      <c r="E264" s="3">
        <f>INDEX(AllDataValues,MATCH($A264,Paths,FALSE),MATCH(E$17,Collections,FALSE))/E$15</f>
        <v>0</v>
      </c>
      <c r="F264" s="3">
        <f>INDEX(AllDataValues,MATCH($A264,Paths,FALSE),MATCH(F$17,Collections,FALSE))/F$15</f>
        <v>0.14285714285714285</v>
      </c>
    </row>
    <row r="265" spans="1:6" hidden="1">
      <c r="A265" s="2" t="s">
        <v>195</v>
      </c>
      <c r="B265" t="str">
        <f>RIGHT(A265,LEN(A265)-FIND("|",SUBSTITUTE(A265,"/","|",LEN(A265)-LEN(SUBSTITUTE(A265,"/","")))))</f>
        <v>longcm</v>
      </c>
      <c r="C265" t="str">
        <f>MID(A265,FIND("|",SUBSTITUTE(A265,Delimiter,"|",Start))+1,IF(ISERROR(FIND("|",SUBSTITUTE(A265,Delimiter,"|",End))),255,FIND("|",SUBSTITUTE(A265,Delimiter,"|",End))-FIND("|",SUBSTITUTE(A265,Delimiter,"|",Start))-1))</f>
        <v>horizsys/planar/mapproj/albers/longcm</v>
      </c>
      <c r="D265" s="3">
        <f>INDEX(AllDataValues,MATCH($A265,Paths,FALSE),MATCH(D$17,Collections,FALSE))/D$15</f>
        <v>0</v>
      </c>
      <c r="E265" s="3">
        <f>INDEX(AllDataValues,MATCH($A265,Paths,FALSE),MATCH(E$17,Collections,FALSE))/E$15</f>
        <v>0</v>
      </c>
      <c r="F265" s="3">
        <f>INDEX(AllDataValues,MATCH($A265,Paths,FALSE),MATCH(F$17,Collections,FALSE))/F$15</f>
        <v>0.14285714285714285</v>
      </c>
    </row>
    <row r="266" spans="1:6" hidden="1">
      <c r="A266" s="2" t="s">
        <v>194</v>
      </c>
      <c r="B266" t="str">
        <f>RIGHT(A266,LEN(A266)-FIND("|",SUBSTITUTE(A266,"/","|",LEN(A266)-LEN(SUBSTITUTE(A266,"/","")))))</f>
        <v>stdparll</v>
      </c>
      <c r="C266" t="str">
        <f>MID(A266,FIND("|",SUBSTITUTE(A266,Delimiter,"|",Start))+1,IF(ISERROR(FIND("|",SUBSTITUTE(A266,Delimiter,"|",End))),255,FIND("|",SUBSTITUTE(A266,Delimiter,"|",End))-FIND("|",SUBSTITUTE(A266,Delimiter,"|",Start))-1))</f>
        <v>horizsys/planar/mapproj/albers/stdparll</v>
      </c>
      <c r="D266" s="3">
        <f>INDEX(AllDataValues,MATCH($A266,Paths,FALSE),MATCH(D$17,Collections,FALSE))/D$15</f>
        <v>0</v>
      </c>
      <c r="E266" s="3">
        <f>INDEX(AllDataValues,MATCH($A266,Paths,FALSE),MATCH(E$17,Collections,FALSE))/E$15</f>
        <v>0</v>
      </c>
      <c r="F266" s="3">
        <f>INDEX(AllDataValues,MATCH($A266,Paths,FALSE),MATCH(F$17,Collections,FALSE))/F$15</f>
        <v>0.2857142857142857</v>
      </c>
    </row>
    <row r="267" spans="1:6" hidden="1">
      <c r="A267" s="2" t="s">
        <v>193</v>
      </c>
      <c r="B267" t="str">
        <f>RIGHT(A267,LEN(A267)-FIND("|",SUBSTITUTE(A267,"/","|",LEN(A267)-LEN(SUBSTITUTE(A267,"/","")))))</f>
        <v>mapprojn</v>
      </c>
      <c r="C267" t="str">
        <f>MID(A267,FIND("|",SUBSTITUTE(A267,Delimiter,"|",Start))+1,IF(ISERROR(FIND("|",SUBSTITUTE(A267,Delimiter,"|",End))),255,FIND("|",SUBSTITUTE(A267,Delimiter,"|",End))-FIND("|",SUBSTITUTE(A267,Delimiter,"|",Start))-1))</f>
        <v>horizsys/planar/mapproj/mapprojn</v>
      </c>
      <c r="D267" s="3">
        <f>INDEX(AllDataValues,MATCH($A267,Paths,FALSE),MATCH(D$17,Collections,FALSE))/D$15</f>
        <v>0</v>
      </c>
      <c r="E267" s="3">
        <f>INDEX(AllDataValues,MATCH($A267,Paths,FALSE),MATCH(E$17,Collections,FALSE))/E$15</f>
        <v>0</v>
      </c>
      <c r="F267" s="3">
        <f>INDEX(AllDataValues,MATCH($A267,Paths,FALSE),MATCH(F$17,Collections,FALSE))/F$15</f>
        <v>0.14285714285714285</v>
      </c>
    </row>
    <row r="268" spans="1:6" hidden="1">
      <c r="A268" s="2" t="s">
        <v>200</v>
      </c>
      <c r="B268" t="str">
        <f>RIGHT(A268,LEN(A268)-FIND("|",SUBSTITUTE(A268,"/","|",LEN(A268)-LEN(SUBSTITUTE(A268,"/","")))))</f>
        <v>absres</v>
      </c>
      <c r="C268" t="str">
        <f>MID(A268,FIND("|",SUBSTITUTE(A268,Delimiter,"|",Start))+1,IF(ISERROR(FIND("|",SUBSTITUTE(A268,Delimiter,"|",End))),255,FIND("|",SUBSTITUTE(A268,Delimiter,"|",End))-FIND("|",SUBSTITUTE(A268,Delimiter,"|",Start))-1))</f>
        <v>horizsys/planar/planci/coordrep/absres</v>
      </c>
      <c r="D268" s="3">
        <f>INDEX(AllDataValues,MATCH($A268,Paths,FALSE),MATCH(D$17,Collections,FALSE))/D$15</f>
        <v>0</v>
      </c>
      <c r="E268" s="3">
        <f>INDEX(AllDataValues,MATCH($A268,Paths,FALSE),MATCH(E$17,Collections,FALSE))/E$15</f>
        <v>0</v>
      </c>
      <c r="F268" s="3">
        <f>INDEX(AllDataValues,MATCH($A268,Paths,FALSE),MATCH(F$17,Collections,FALSE))/F$15</f>
        <v>0.14285714285714285</v>
      </c>
    </row>
    <row r="269" spans="1:6" hidden="1">
      <c r="A269" s="2" t="s">
        <v>201</v>
      </c>
      <c r="B269" t="str">
        <f>RIGHT(A269,LEN(A269)-FIND("|",SUBSTITUTE(A269,"/","|",LEN(A269)-LEN(SUBSTITUTE(A269,"/","")))))</f>
        <v>ordres</v>
      </c>
      <c r="C269" t="str">
        <f>MID(A269,FIND("|",SUBSTITUTE(A269,Delimiter,"|",Start))+1,IF(ISERROR(FIND("|",SUBSTITUTE(A269,Delimiter,"|",End))),255,FIND("|",SUBSTITUTE(A269,Delimiter,"|",End))-FIND("|",SUBSTITUTE(A269,Delimiter,"|",Start))-1))</f>
        <v>horizsys/planar/planci/coordrep/ordres</v>
      </c>
      <c r="D269" s="3">
        <f>INDEX(AllDataValues,MATCH($A269,Paths,FALSE),MATCH(D$17,Collections,FALSE))/D$15</f>
        <v>0</v>
      </c>
      <c r="E269" s="3">
        <f>INDEX(AllDataValues,MATCH($A269,Paths,FALSE),MATCH(E$17,Collections,FALSE))/E$15</f>
        <v>0</v>
      </c>
      <c r="F269" s="3">
        <f>INDEX(AllDataValues,MATCH($A269,Paths,FALSE),MATCH(F$17,Collections,FALSE))/F$15</f>
        <v>0.14285714285714285</v>
      </c>
    </row>
    <row r="270" spans="1:6" hidden="1">
      <c r="A270" s="2" t="s">
        <v>199</v>
      </c>
      <c r="B270" t="str">
        <f>RIGHT(A270,LEN(A270)-FIND("|",SUBSTITUTE(A270,"/","|",LEN(A270)-LEN(SUBSTITUTE(A270,"/","")))))</f>
        <v>plance</v>
      </c>
      <c r="C270" t="str">
        <f>MID(A270,FIND("|",SUBSTITUTE(A270,Delimiter,"|",Start))+1,IF(ISERROR(FIND("|",SUBSTITUTE(A270,Delimiter,"|",End))),255,FIND("|",SUBSTITUTE(A270,Delimiter,"|",End))-FIND("|",SUBSTITUTE(A270,Delimiter,"|",Start))-1))</f>
        <v>horizsys/planar/planci/plance</v>
      </c>
      <c r="D270" s="3">
        <f>INDEX(AllDataValues,MATCH($A270,Paths,FALSE),MATCH(D$17,Collections,FALSE))/D$15</f>
        <v>0</v>
      </c>
      <c r="E270" s="3">
        <f>INDEX(AllDataValues,MATCH($A270,Paths,FALSE),MATCH(E$17,Collections,FALSE))/E$15</f>
        <v>0</v>
      </c>
      <c r="F270" s="3">
        <f>INDEX(AllDataValues,MATCH($A270,Paths,FALSE),MATCH(F$17,Collections,FALSE))/F$15</f>
        <v>0.14285714285714285</v>
      </c>
    </row>
    <row r="271" spans="1:6" hidden="1">
      <c r="A271" s="2" t="s">
        <v>202</v>
      </c>
      <c r="B271" t="str">
        <f>RIGHT(A271,LEN(A271)-FIND("|",SUBSTITUTE(A271,"/","|",LEN(A271)-LEN(SUBSTITUTE(A271,"/","")))))</f>
        <v>plandu</v>
      </c>
      <c r="C271" t="str">
        <f>MID(A271,FIND("|",SUBSTITUTE(A271,Delimiter,"|",Start))+1,IF(ISERROR(FIND("|",SUBSTITUTE(A271,Delimiter,"|",End))),255,FIND("|",SUBSTITUTE(A271,Delimiter,"|",End))-FIND("|",SUBSTITUTE(A271,Delimiter,"|",Start))-1))</f>
        <v>horizsys/planar/planci/plandu</v>
      </c>
      <c r="D271" s="3">
        <f>INDEX(AllDataValues,MATCH($A271,Paths,FALSE),MATCH(D$17,Collections,FALSE))/D$15</f>
        <v>0</v>
      </c>
      <c r="E271" s="3">
        <f>INDEX(AllDataValues,MATCH($A271,Paths,FALSE),MATCH(E$17,Collections,FALSE))/E$15</f>
        <v>0</v>
      </c>
      <c r="F271" s="3">
        <f>INDEX(AllDataValues,MATCH($A271,Paths,FALSE),MATCH(F$17,Collections,FALSE))/F$15</f>
        <v>0.14285714285714285</v>
      </c>
    </row>
  </sheetData>
  <autoFilter ref="A17:C271">
    <filterColumn colId="0">
      <customFilters>
        <customFilter val="*distrib*"/>
      </customFilters>
    </filterColumn>
  </autoFilter>
  <conditionalFormatting sqref="D18:E19">
    <cfRule type="cellIs" dxfId="33" priority="31" operator="equal">
      <formula>0</formula>
    </cfRule>
  </conditionalFormatting>
  <conditionalFormatting sqref="D18:F19">
    <cfRule type="cellIs" dxfId="12" priority="13" operator="equal">
      <formula>0</formula>
    </cfRule>
  </conditionalFormatting>
  <conditionalFormatting sqref="F19">
    <cfRule type="cellIs" dxfId="11" priority="12" operator="equal">
      <formula>0</formula>
    </cfRule>
  </conditionalFormatting>
  <conditionalFormatting sqref="D20:E271">
    <cfRule type="cellIs" dxfId="6" priority="7" operator="equal">
      <formula>0</formula>
    </cfRule>
  </conditionalFormatting>
  <conditionalFormatting sqref="D20:F271">
    <cfRule type="cellIs" dxfId="5" priority="6" operator="equal">
      <formula>0</formula>
    </cfRule>
  </conditionalFormatting>
  <conditionalFormatting sqref="F20:F271">
    <cfRule type="cellIs" dxfId="4" priority="5" operator="equal">
      <formula>0</formula>
    </cfRule>
  </conditionalFormatting>
  <conditionalFormatting sqref="D16">
    <cfRule type="cellIs" dxfId="3" priority="4" operator="equal">
      <formula>0</formula>
    </cfRule>
  </conditionalFormatting>
  <conditionalFormatting sqref="D16">
    <cfRule type="cellIs" dxfId="2" priority="3" operator="equal">
      <formula>0</formula>
    </cfRule>
  </conditionalFormatting>
  <conditionalFormatting sqref="E16:F16">
    <cfRule type="cellIs" dxfId="1" priority="2" operator="equal">
      <formula>0</formula>
    </cfRule>
  </conditionalFormatting>
  <conditionalFormatting sqref="E16:F16">
    <cfRule type="cellIs" dxfId="0" priority="1" operator="equal">
      <formula>0</formula>
    </cfRule>
  </conditionalFormatting>
  <dataValidations count="1">
    <dataValidation type="list" allowBlank="1" showInputMessage="1" showErrorMessage="1" sqref="D2">
      <formula1>$D$17:$F$17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R11"/>
  <sheetViews>
    <sheetView workbookViewId="0">
      <selection activeCell="P51" sqref="P51"/>
    </sheetView>
  </sheetViews>
  <sheetFormatPr baseColWidth="10" defaultRowHeight="15" x14ac:dyDescent="0"/>
  <sheetData>
    <row r="11" spans="1:18">
      <c r="A11" t="s">
        <v>215</v>
      </c>
      <c r="J11" t="s">
        <v>0</v>
      </c>
      <c r="R11" t="s">
        <v>97</v>
      </c>
    </row>
  </sheetData>
  <dataValidations count="1">
    <dataValidation type="list" allowBlank="1" showInputMessage="1" showErrorMessage="1" sqref="A11 J11 R11">
      <formula1>CollectionNames</formula1>
    </dataValidation>
  </dataValidation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zoomScale="125" zoomScaleNormal="125" zoomScalePageLayoutView="125" workbookViewId="0">
      <selection activeCell="B2" sqref="B2:E255"/>
    </sheetView>
  </sheetViews>
  <sheetFormatPr baseColWidth="10" defaultRowHeight="15" x14ac:dyDescent="0"/>
  <cols>
    <col min="1" max="1" width="71.5" bestFit="1" customWidth="1"/>
    <col min="2" max="2" width="5.6640625" bestFit="1" customWidth="1"/>
    <col min="3" max="3" width="6.6640625" bestFit="1" customWidth="1"/>
    <col min="4" max="4" width="6.1640625" bestFit="1" customWidth="1"/>
  </cols>
  <sheetData>
    <row r="1" spans="1:5">
      <c r="A1" t="s">
        <v>95</v>
      </c>
      <c r="B1" t="s">
        <v>215</v>
      </c>
      <c r="C1" t="s">
        <v>0</v>
      </c>
      <c r="D1" t="s">
        <v>97</v>
      </c>
      <c r="E1" t="s">
        <v>96</v>
      </c>
    </row>
    <row r="2" spans="1:5">
      <c r="A2" t="s">
        <v>141</v>
      </c>
      <c r="D2">
        <v>5</v>
      </c>
      <c r="E2">
        <v>5</v>
      </c>
    </row>
    <row r="3" spans="1:5">
      <c r="A3" t="s">
        <v>36</v>
      </c>
      <c r="C3">
        <v>29</v>
      </c>
      <c r="E3">
        <v>29</v>
      </c>
    </row>
    <row r="4" spans="1:5">
      <c r="A4" t="s">
        <v>38</v>
      </c>
      <c r="C4">
        <v>32</v>
      </c>
      <c r="D4">
        <v>5</v>
      </c>
      <c r="E4">
        <v>37</v>
      </c>
    </row>
    <row r="5" spans="1:5">
      <c r="A5" t="s">
        <v>83</v>
      </c>
      <c r="C5">
        <v>5</v>
      </c>
      <c r="E5">
        <v>5</v>
      </c>
    </row>
    <row r="6" spans="1:5">
      <c r="A6" t="s">
        <v>80</v>
      </c>
      <c r="C6">
        <v>9</v>
      </c>
      <c r="E6">
        <v>9</v>
      </c>
    </row>
    <row r="7" spans="1:5">
      <c r="A7" t="s">
        <v>82</v>
      </c>
      <c r="C7">
        <v>8</v>
      </c>
      <c r="E7">
        <v>8</v>
      </c>
    </row>
    <row r="8" spans="1:5">
      <c r="A8" t="s">
        <v>81</v>
      </c>
      <c r="C8">
        <v>9</v>
      </c>
      <c r="E8">
        <v>9</v>
      </c>
    </row>
    <row r="9" spans="1:5">
      <c r="A9" t="s">
        <v>40</v>
      </c>
      <c r="C9">
        <v>38</v>
      </c>
      <c r="D9">
        <v>2</v>
      </c>
      <c r="E9">
        <v>40</v>
      </c>
    </row>
    <row r="10" spans="1:5">
      <c r="A10" t="s">
        <v>39</v>
      </c>
      <c r="C10">
        <v>56</v>
      </c>
      <c r="D10">
        <v>2</v>
      </c>
      <c r="E10">
        <v>58</v>
      </c>
    </row>
    <row r="11" spans="1:5">
      <c r="A11" t="s">
        <v>42</v>
      </c>
      <c r="C11">
        <v>14</v>
      </c>
      <c r="D11">
        <v>7</v>
      </c>
      <c r="E11">
        <v>21</v>
      </c>
    </row>
    <row r="12" spans="1:5">
      <c r="A12" t="s">
        <v>41</v>
      </c>
      <c r="C12">
        <v>29</v>
      </c>
      <c r="D12">
        <v>7</v>
      </c>
      <c r="E12">
        <v>36</v>
      </c>
    </row>
    <row r="13" spans="1:5">
      <c r="A13" t="s">
        <v>86</v>
      </c>
      <c r="C13">
        <v>1</v>
      </c>
      <c r="D13">
        <v>3</v>
      </c>
      <c r="E13">
        <v>4</v>
      </c>
    </row>
    <row r="14" spans="1:5">
      <c r="A14" t="s">
        <v>87</v>
      </c>
      <c r="C14">
        <v>1</v>
      </c>
      <c r="E14">
        <v>1</v>
      </c>
    </row>
    <row r="15" spans="1:5">
      <c r="A15" t="s">
        <v>182</v>
      </c>
      <c r="D15">
        <v>3</v>
      </c>
      <c r="E15">
        <v>3</v>
      </c>
    </row>
    <row r="16" spans="1:5">
      <c r="A16" t="s">
        <v>189</v>
      </c>
      <c r="D16">
        <v>1</v>
      </c>
      <c r="E16">
        <v>1</v>
      </c>
    </row>
    <row r="17" spans="1:5">
      <c r="A17" t="s">
        <v>183</v>
      </c>
      <c r="D17">
        <v>3</v>
      </c>
      <c r="E17">
        <v>3</v>
      </c>
    </row>
    <row r="18" spans="1:5">
      <c r="A18" t="s">
        <v>88</v>
      </c>
      <c r="C18">
        <v>1</v>
      </c>
      <c r="E18">
        <v>1</v>
      </c>
    </row>
    <row r="19" spans="1:5">
      <c r="A19" t="s">
        <v>89</v>
      </c>
      <c r="C19">
        <v>1</v>
      </c>
      <c r="E19">
        <v>1</v>
      </c>
    </row>
    <row r="20" spans="1:5">
      <c r="A20" t="s">
        <v>85</v>
      </c>
      <c r="C20">
        <v>1</v>
      </c>
      <c r="D20">
        <v>3</v>
      </c>
      <c r="E20">
        <v>4</v>
      </c>
    </row>
    <row r="21" spans="1:5">
      <c r="A21" t="s">
        <v>187</v>
      </c>
      <c r="D21">
        <v>3</v>
      </c>
      <c r="E21">
        <v>3</v>
      </c>
    </row>
    <row r="22" spans="1:5">
      <c r="A22" t="s">
        <v>188</v>
      </c>
      <c r="D22">
        <v>3</v>
      </c>
      <c r="E22">
        <v>3</v>
      </c>
    </row>
    <row r="23" spans="1:5">
      <c r="A23" t="s">
        <v>186</v>
      </c>
      <c r="D23">
        <v>3</v>
      </c>
      <c r="E23">
        <v>3</v>
      </c>
    </row>
    <row r="24" spans="1:5">
      <c r="A24" t="s">
        <v>185</v>
      </c>
      <c r="D24">
        <v>3</v>
      </c>
      <c r="E24">
        <v>3</v>
      </c>
    </row>
    <row r="25" spans="1:5">
      <c r="A25" t="s">
        <v>184</v>
      </c>
      <c r="D25">
        <v>3</v>
      </c>
      <c r="E25">
        <v>3</v>
      </c>
    </row>
    <row r="26" spans="1:5">
      <c r="A26" t="s">
        <v>37</v>
      </c>
      <c r="C26">
        <v>31</v>
      </c>
      <c r="D26">
        <v>5</v>
      </c>
      <c r="E26">
        <v>36</v>
      </c>
    </row>
    <row r="27" spans="1:5">
      <c r="A27" t="s">
        <v>142</v>
      </c>
      <c r="D27">
        <v>3</v>
      </c>
      <c r="E27">
        <v>3</v>
      </c>
    </row>
    <row r="28" spans="1:5">
      <c r="A28" t="s">
        <v>165</v>
      </c>
      <c r="D28">
        <v>1</v>
      </c>
      <c r="E28">
        <v>1</v>
      </c>
    </row>
    <row r="29" spans="1:5">
      <c r="A29" t="s">
        <v>150</v>
      </c>
      <c r="D29">
        <v>4</v>
      </c>
      <c r="E29">
        <v>4</v>
      </c>
    </row>
    <row r="30" spans="1:5">
      <c r="A30" t="s">
        <v>114</v>
      </c>
      <c r="D30">
        <v>7</v>
      </c>
      <c r="E30">
        <v>7</v>
      </c>
    </row>
    <row r="31" spans="1:5">
      <c r="A31" t="s">
        <v>46</v>
      </c>
      <c r="C31">
        <v>56</v>
      </c>
      <c r="D31">
        <v>8</v>
      </c>
      <c r="E31">
        <v>64</v>
      </c>
    </row>
    <row r="32" spans="1:5">
      <c r="A32" t="s">
        <v>45</v>
      </c>
      <c r="C32">
        <v>56</v>
      </c>
      <c r="D32">
        <v>8</v>
      </c>
      <c r="E32">
        <v>64</v>
      </c>
    </row>
    <row r="33" spans="1:5">
      <c r="A33" t="s">
        <v>47</v>
      </c>
      <c r="C33">
        <v>56</v>
      </c>
      <c r="D33">
        <v>8</v>
      </c>
      <c r="E33">
        <v>64</v>
      </c>
    </row>
    <row r="34" spans="1:5">
      <c r="A34" t="s">
        <v>50</v>
      </c>
      <c r="C34">
        <v>56</v>
      </c>
      <c r="D34">
        <v>4</v>
      </c>
      <c r="E34">
        <v>60</v>
      </c>
    </row>
    <row r="35" spans="1:5">
      <c r="A35" t="s">
        <v>49</v>
      </c>
      <c r="C35">
        <v>56</v>
      </c>
      <c r="D35">
        <v>8</v>
      </c>
      <c r="E35">
        <v>64</v>
      </c>
    </row>
    <row r="36" spans="1:5">
      <c r="A36" t="s">
        <v>48</v>
      </c>
      <c r="C36">
        <v>56</v>
      </c>
      <c r="D36">
        <v>8</v>
      </c>
      <c r="E36">
        <v>64</v>
      </c>
    </row>
    <row r="37" spans="1:5">
      <c r="A37" t="s">
        <v>51</v>
      </c>
      <c r="B37">
        <v>1186</v>
      </c>
      <c r="C37">
        <v>56</v>
      </c>
      <c r="D37">
        <v>6</v>
      </c>
      <c r="E37">
        <v>1248</v>
      </c>
    </row>
    <row r="38" spans="1:5">
      <c r="A38" t="s">
        <v>218</v>
      </c>
      <c r="B38">
        <v>1186</v>
      </c>
      <c r="E38">
        <v>1186</v>
      </c>
    </row>
    <row r="39" spans="1:5">
      <c r="A39" t="s">
        <v>164</v>
      </c>
      <c r="D39">
        <v>2</v>
      </c>
      <c r="E39">
        <v>2</v>
      </c>
    </row>
    <row r="40" spans="1:5">
      <c r="A40" t="s">
        <v>209</v>
      </c>
      <c r="D40">
        <v>1</v>
      </c>
      <c r="E40">
        <v>1</v>
      </c>
    </row>
    <row r="41" spans="1:5">
      <c r="A41" t="s">
        <v>44</v>
      </c>
      <c r="B41">
        <v>1186</v>
      </c>
      <c r="C41">
        <v>56</v>
      </c>
      <c r="D41">
        <v>3</v>
      </c>
      <c r="E41">
        <v>1245</v>
      </c>
    </row>
    <row r="42" spans="1:5">
      <c r="A42" t="s">
        <v>43</v>
      </c>
      <c r="B42">
        <v>1186</v>
      </c>
      <c r="C42">
        <v>56</v>
      </c>
      <c r="D42">
        <v>4</v>
      </c>
      <c r="E42">
        <v>1246</v>
      </c>
    </row>
    <row r="43" spans="1:5">
      <c r="A43" t="s">
        <v>176</v>
      </c>
      <c r="D43">
        <v>3</v>
      </c>
      <c r="E43">
        <v>3</v>
      </c>
    </row>
    <row r="44" spans="1:5">
      <c r="A44" t="s">
        <v>112</v>
      </c>
      <c r="B44">
        <v>1186</v>
      </c>
      <c r="D44">
        <v>7</v>
      </c>
      <c r="E44">
        <v>1193</v>
      </c>
    </row>
    <row r="45" spans="1:5">
      <c r="A45" t="s">
        <v>210</v>
      </c>
      <c r="D45">
        <v>1</v>
      </c>
      <c r="E45">
        <v>1</v>
      </c>
    </row>
    <row r="46" spans="1:5">
      <c r="A46" t="s">
        <v>113</v>
      </c>
      <c r="B46">
        <v>1186</v>
      </c>
      <c r="D46">
        <v>5</v>
      </c>
      <c r="E46">
        <v>1191</v>
      </c>
    </row>
    <row r="47" spans="1:5">
      <c r="A47" t="s">
        <v>147</v>
      </c>
      <c r="D47">
        <v>1</v>
      </c>
      <c r="E47">
        <v>1</v>
      </c>
    </row>
    <row r="48" spans="1:5">
      <c r="A48" t="s">
        <v>116</v>
      </c>
      <c r="D48">
        <v>34</v>
      </c>
      <c r="E48">
        <v>34</v>
      </c>
    </row>
    <row r="49" spans="1:5">
      <c r="A49" t="s">
        <v>115</v>
      </c>
      <c r="D49">
        <v>34</v>
      </c>
      <c r="E49">
        <v>34</v>
      </c>
    </row>
    <row r="50" spans="1:5">
      <c r="A50" t="s">
        <v>148</v>
      </c>
      <c r="D50">
        <v>3</v>
      </c>
      <c r="E50">
        <v>3</v>
      </c>
    </row>
    <row r="51" spans="1:5">
      <c r="A51" t="s">
        <v>220</v>
      </c>
      <c r="B51">
        <v>1186</v>
      </c>
      <c r="E51">
        <v>1186</v>
      </c>
    </row>
    <row r="52" spans="1:5">
      <c r="A52" t="s">
        <v>219</v>
      </c>
      <c r="B52">
        <v>1186</v>
      </c>
      <c r="E52">
        <v>1186</v>
      </c>
    </row>
    <row r="53" spans="1:5">
      <c r="A53" t="s">
        <v>117</v>
      </c>
      <c r="D53">
        <v>34</v>
      </c>
      <c r="E53">
        <v>34</v>
      </c>
    </row>
    <row r="54" spans="1:5">
      <c r="A54" t="s">
        <v>118</v>
      </c>
      <c r="D54">
        <v>7</v>
      </c>
      <c r="E54">
        <v>7</v>
      </c>
    </row>
    <row r="55" spans="1:5">
      <c r="A55" t="s">
        <v>149</v>
      </c>
      <c r="D55">
        <v>1</v>
      </c>
      <c r="E55">
        <v>1</v>
      </c>
    </row>
    <row r="56" spans="1:5">
      <c r="A56" t="s">
        <v>151</v>
      </c>
      <c r="D56">
        <v>1</v>
      </c>
      <c r="E56">
        <v>1</v>
      </c>
    </row>
    <row r="57" spans="1:5">
      <c r="A57" t="s">
        <v>156</v>
      </c>
      <c r="D57">
        <v>44</v>
      </c>
      <c r="E57">
        <v>44</v>
      </c>
    </row>
    <row r="58" spans="1:5">
      <c r="A58" t="s">
        <v>157</v>
      </c>
      <c r="D58">
        <v>44</v>
      </c>
      <c r="E58">
        <v>44</v>
      </c>
    </row>
    <row r="59" spans="1:5">
      <c r="A59" t="s">
        <v>162</v>
      </c>
      <c r="D59">
        <v>1</v>
      </c>
      <c r="E59">
        <v>1</v>
      </c>
    </row>
    <row r="60" spans="1:5">
      <c r="A60" t="s">
        <v>163</v>
      </c>
      <c r="D60">
        <v>1</v>
      </c>
      <c r="E60">
        <v>1</v>
      </c>
    </row>
    <row r="61" spans="1:5">
      <c r="A61" t="s">
        <v>159</v>
      </c>
      <c r="D61">
        <v>16</v>
      </c>
      <c r="E61">
        <v>16</v>
      </c>
    </row>
    <row r="62" spans="1:5">
      <c r="A62" t="s">
        <v>160</v>
      </c>
      <c r="D62">
        <v>16</v>
      </c>
      <c r="E62">
        <v>16</v>
      </c>
    </row>
    <row r="63" spans="1:5">
      <c r="A63" t="s">
        <v>161</v>
      </c>
      <c r="D63">
        <v>16</v>
      </c>
      <c r="E63">
        <v>16</v>
      </c>
    </row>
    <row r="64" spans="1:5">
      <c r="A64" t="s">
        <v>208</v>
      </c>
      <c r="D64">
        <v>4</v>
      </c>
      <c r="E64">
        <v>4</v>
      </c>
    </row>
    <row r="65" spans="1:5">
      <c r="A65" t="s">
        <v>207</v>
      </c>
      <c r="D65">
        <v>4</v>
      </c>
      <c r="E65">
        <v>4</v>
      </c>
    </row>
    <row r="66" spans="1:5">
      <c r="A66" t="s">
        <v>158</v>
      </c>
      <c r="D66">
        <v>37</v>
      </c>
      <c r="E66">
        <v>37</v>
      </c>
    </row>
    <row r="67" spans="1:5">
      <c r="A67" t="s">
        <v>155</v>
      </c>
      <c r="D67">
        <v>44</v>
      </c>
      <c r="E67">
        <v>44</v>
      </c>
    </row>
    <row r="68" spans="1:5">
      <c r="A68" t="s">
        <v>145</v>
      </c>
      <c r="D68">
        <v>3</v>
      </c>
      <c r="E68">
        <v>3</v>
      </c>
    </row>
    <row r="69" spans="1:5">
      <c r="A69" t="s">
        <v>146</v>
      </c>
      <c r="D69">
        <v>3</v>
      </c>
      <c r="E69">
        <v>3</v>
      </c>
    </row>
    <row r="70" spans="1:5">
      <c r="A70" t="s">
        <v>144</v>
      </c>
      <c r="D70">
        <v>3</v>
      </c>
      <c r="E70">
        <v>3</v>
      </c>
    </row>
    <row r="71" spans="1:5">
      <c r="A71" t="s">
        <v>168</v>
      </c>
      <c r="D71">
        <v>1</v>
      </c>
      <c r="E71">
        <v>1</v>
      </c>
    </row>
    <row r="72" spans="1:5">
      <c r="A72" t="s">
        <v>167</v>
      </c>
      <c r="D72">
        <v>1</v>
      </c>
      <c r="E72">
        <v>1</v>
      </c>
    </row>
    <row r="73" spans="1:5">
      <c r="A73" t="s">
        <v>24</v>
      </c>
      <c r="C73">
        <v>56</v>
      </c>
      <c r="D73">
        <v>7</v>
      </c>
      <c r="E73">
        <v>63</v>
      </c>
    </row>
    <row r="74" spans="1:5">
      <c r="A74" t="s">
        <v>100</v>
      </c>
      <c r="D74">
        <v>7</v>
      </c>
      <c r="E74">
        <v>7</v>
      </c>
    </row>
    <row r="75" spans="1:5">
      <c r="A75" t="s">
        <v>99</v>
      </c>
      <c r="D75">
        <v>7</v>
      </c>
      <c r="E75">
        <v>7</v>
      </c>
    </row>
    <row r="76" spans="1:5">
      <c r="A76" t="s">
        <v>101</v>
      </c>
      <c r="D76">
        <v>7</v>
      </c>
      <c r="E76">
        <v>7</v>
      </c>
    </row>
    <row r="77" spans="1:5">
      <c r="A77" t="s">
        <v>216</v>
      </c>
      <c r="B77">
        <v>1186</v>
      </c>
      <c r="E77">
        <v>1186</v>
      </c>
    </row>
    <row r="78" spans="1:5">
      <c r="A78" t="s">
        <v>178</v>
      </c>
      <c r="D78">
        <v>1</v>
      </c>
      <c r="E78">
        <v>1</v>
      </c>
    </row>
    <row r="79" spans="1:5">
      <c r="A79" t="s">
        <v>6</v>
      </c>
      <c r="B79">
        <v>1186</v>
      </c>
      <c r="C79">
        <v>44</v>
      </c>
      <c r="D79">
        <v>7</v>
      </c>
      <c r="E79">
        <v>1237</v>
      </c>
    </row>
    <row r="80" spans="1:5">
      <c r="A80" t="s">
        <v>172</v>
      </c>
      <c r="D80">
        <v>1</v>
      </c>
      <c r="E80">
        <v>1</v>
      </c>
    </row>
    <row r="81" spans="1:5">
      <c r="A81" t="s">
        <v>175</v>
      </c>
      <c r="D81">
        <v>1</v>
      </c>
      <c r="E81">
        <v>1</v>
      </c>
    </row>
    <row r="82" spans="1:5">
      <c r="A82" t="s">
        <v>169</v>
      </c>
      <c r="D82">
        <v>1</v>
      </c>
      <c r="E82">
        <v>1</v>
      </c>
    </row>
    <row r="83" spans="1:5">
      <c r="A83" t="s">
        <v>170</v>
      </c>
      <c r="D83">
        <v>1</v>
      </c>
      <c r="E83">
        <v>1</v>
      </c>
    </row>
    <row r="84" spans="1:5">
      <c r="A84" t="s">
        <v>174</v>
      </c>
      <c r="D84">
        <v>1</v>
      </c>
      <c r="E84">
        <v>1</v>
      </c>
    </row>
    <row r="85" spans="1:5">
      <c r="A85" t="s">
        <v>173</v>
      </c>
      <c r="D85">
        <v>1</v>
      </c>
      <c r="E85">
        <v>1</v>
      </c>
    </row>
    <row r="86" spans="1:5">
      <c r="A86" t="s">
        <v>171</v>
      </c>
      <c r="D86">
        <v>1</v>
      </c>
      <c r="E86">
        <v>1</v>
      </c>
    </row>
    <row r="87" spans="1:5">
      <c r="A87" t="s">
        <v>2</v>
      </c>
      <c r="B87">
        <v>3558</v>
      </c>
      <c r="C87">
        <v>166</v>
      </c>
      <c r="D87">
        <v>13</v>
      </c>
      <c r="E87">
        <v>3737</v>
      </c>
    </row>
    <row r="88" spans="1:5">
      <c r="A88" t="s">
        <v>3</v>
      </c>
      <c r="B88">
        <v>4049</v>
      </c>
      <c r="C88">
        <v>155</v>
      </c>
      <c r="D88">
        <v>7</v>
      </c>
      <c r="E88">
        <v>4211</v>
      </c>
    </row>
    <row r="89" spans="1:5">
      <c r="A89" t="s">
        <v>4</v>
      </c>
      <c r="C89">
        <v>10</v>
      </c>
      <c r="D89">
        <v>7</v>
      </c>
      <c r="E89">
        <v>17</v>
      </c>
    </row>
    <row r="90" spans="1:5">
      <c r="A90" t="s">
        <v>8</v>
      </c>
      <c r="C90">
        <v>10</v>
      </c>
      <c r="D90">
        <v>3</v>
      </c>
      <c r="E90">
        <v>13</v>
      </c>
    </row>
    <row r="91" spans="1:5">
      <c r="A91" t="s">
        <v>7</v>
      </c>
      <c r="C91">
        <v>9</v>
      </c>
      <c r="D91">
        <v>3</v>
      </c>
      <c r="E91">
        <v>12</v>
      </c>
    </row>
    <row r="92" spans="1:5">
      <c r="A92" t="s">
        <v>5</v>
      </c>
      <c r="B92">
        <v>1186</v>
      </c>
      <c r="C92">
        <v>56</v>
      </c>
      <c r="D92">
        <v>7</v>
      </c>
      <c r="E92">
        <v>1249</v>
      </c>
    </row>
    <row r="93" spans="1:5">
      <c r="A93" t="s">
        <v>111</v>
      </c>
      <c r="D93">
        <v>1</v>
      </c>
      <c r="E93">
        <v>1</v>
      </c>
    </row>
    <row r="94" spans="1:5">
      <c r="A94" t="s">
        <v>106</v>
      </c>
      <c r="D94">
        <v>2</v>
      </c>
      <c r="E94">
        <v>2</v>
      </c>
    </row>
    <row r="95" spans="1:5">
      <c r="A95" t="s">
        <v>110</v>
      </c>
      <c r="D95">
        <v>2</v>
      </c>
      <c r="E95">
        <v>2</v>
      </c>
    </row>
    <row r="96" spans="1:5">
      <c r="A96" t="s">
        <v>103</v>
      </c>
      <c r="D96">
        <v>2</v>
      </c>
      <c r="E96">
        <v>2</v>
      </c>
    </row>
    <row r="97" spans="1:5">
      <c r="A97" t="s">
        <v>109</v>
      </c>
      <c r="D97">
        <v>2</v>
      </c>
      <c r="E97">
        <v>2</v>
      </c>
    </row>
    <row r="98" spans="1:5">
      <c r="A98" t="s">
        <v>104</v>
      </c>
      <c r="D98">
        <v>2</v>
      </c>
      <c r="E98">
        <v>2</v>
      </c>
    </row>
    <row r="99" spans="1:5">
      <c r="A99" t="s">
        <v>108</v>
      </c>
      <c r="D99">
        <v>2</v>
      </c>
      <c r="E99">
        <v>2</v>
      </c>
    </row>
    <row r="100" spans="1:5">
      <c r="A100" t="s">
        <v>107</v>
      </c>
      <c r="D100">
        <v>2</v>
      </c>
      <c r="E100">
        <v>2</v>
      </c>
    </row>
    <row r="101" spans="1:5">
      <c r="A101" t="s">
        <v>105</v>
      </c>
      <c r="D101">
        <v>2</v>
      </c>
      <c r="E101">
        <v>2</v>
      </c>
    </row>
    <row r="102" spans="1:5">
      <c r="A102" t="s">
        <v>25</v>
      </c>
      <c r="C102">
        <v>30</v>
      </c>
      <c r="D102">
        <v>4</v>
      </c>
      <c r="E102">
        <v>34</v>
      </c>
    </row>
    <row r="103" spans="1:5">
      <c r="A103" t="s">
        <v>9</v>
      </c>
      <c r="B103">
        <v>1186</v>
      </c>
      <c r="C103">
        <v>56</v>
      </c>
      <c r="D103">
        <v>7</v>
      </c>
      <c r="E103">
        <v>1249</v>
      </c>
    </row>
    <row r="104" spans="1:5">
      <c r="A104" t="s">
        <v>10</v>
      </c>
      <c r="C104">
        <v>44</v>
      </c>
      <c r="D104">
        <v>7</v>
      </c>
      <c r="E104">
        <v>51</v>
      </c>
    </row>
    <row r="105" spans="1:5">
      <c r="A105" t="s">
        <v>119</v>
      </c>
      <c r="D105">
        <v>6</v>
      </c>
      <c r="E105">
        <v>6</v>
      </c>
    </row>
    <row r="106" spans="1:5">
      <c r="A106" t="s">
        <v>20</v>
      </c>
      <c r="B106">
        <v>1030</v>
      </c>
      <c r="C106">
        <v>289</v>
      </c>
      <c r="D106">
        <v>164</v>
      </c>
      <c r="E106">
        <v>1483</v>
      </c>
    </row>
    <row r="107" spans="1:5">
      <c r="A107" t="s">
        <v>120</v>
      </c>
      <c r="B107">
        <v>1184</v>
      </c>
      <c r="D107">
        <v>4</v>
      </c>
      <c r="E107">
        <v>1188</v>
      </c>
    </row>
    <row r="108" spans="1:5">
      <c r="A108" t="s">
        <v>21</v>
      </c>
      <c r="C108">
        <v>11</v>
      </c>
      <c r="E108">
        <v>11</v>
      </c>
    </row>
    <row r="109" spans="1:5">
      <c r="A109" t="s">
        <v>23</v>
      </c>
      <c r="B109">
        <v>19699</v>
      </c>
      <c r="C109">
        <v>148</v>
      </c>
      <c r="D109">
        <v>149</v>
      </c>
      <c r="E109">
        <v>19996</v>
      </c>
    </row>
    <row r="110" spans="1:5">
      <c r="A110" t="s">
        <v>22</v>
      </c>
      <c r="B110">
        <v>4736</v>
      </c>
      <c r="C110">
        <v>127</v>
      </c>
      <c r="D110">
        <v>11</v>
      </c>
      <c r="E110">
        <v>4874</v>
      </c>
    </row>
    <row r="111" spans="1:5">
      <c r="A111" t="s">
        <v>102</v>
      </c>
      <c r="D111">
        <v>5</v>
      </c>
      <c r="E111">
        <v>5</v>
      </c>
    </row>
    <row r="112" spans="1:5">
      <c r="A112" t="s">
        <v>29</v>
      </c>
      <c r="C112">
        <v>56</v>
      </c>
      <c r="D112">
        <v>8</v>
      </c>
      <c r="E112">
        <v>64</v>
      </c>
    </row>
    <row r="113" spans="1:5">
      <c r="A113" t="s">
        <v>28</v>
      </c>
      <c r="C113">
        <v>56</v>
      </c>
      <c r="D113">
        <v>7</v>
      </c>
      <c r="E113">
        <v>63</v>
      </c>
    </row>
    <row r="114" spans="1:5">
      <c r="A114" t="s">
        <v>30</v>
      </c>
      <c r="C114">
        <v>56</v>
      </c>
      <c r="D114">
        <v>7</v>
      </c>
      <c r="E114">
        <v>63</v>
      </c>
    </row>
    <row r="115" spans="1:5">
      <c r="A115" t="s">
        <v>69</v>
      </c>
      <c r="C115">
        <v>9</v>
      </c>
      <c r="D115">
        <v>3</v>
      </c>
      <c r="E115">
        <v>12</v>
      </c>
    </row>
    <row r="116" spans="1:5">
      <c r="A116" t="s">
        <v>32</v>
      </c>
      <c r="C116">
        <v>56</v>
      </c>
      <c r="D116">
        <v>7</v>
      </c>
      <c r="E116">
        <v>63</v>
      </c>
    </row>
    <row r="117" spans="1:5">
      <c r="A117" t="s">
        <v>31</v>
      </c>
      <c r="C117">
        <v>56</v>
      </c>
      <c r="D117">
        <v>7</v>
      </c>
      <c r="E117">
        <v>63</v>
      </c>
    </row>
    <row r="118" spans="1:5">
      <c r="A118" t="s">
        <v>34</v>
      </c>
      <c r="C118">
        <v>56</v>
      </c>
      <c r="D118">
        <v>6</v>
      </c>
      <c r="E118">
        <v>62</v>
      </c>
    </row>
    <row r="119" spans="1:5">
      <c r="A119" t="s">
        <v>217</v>
      </c>
      <c r="B119">
        <v>1184</v>
      </c>
      <c r="E119">
        <v>1184</v>
      </c>
    </row>
    <row r="120" spans="1:5">
      <c r="A120" t="s">
        <v>179</v>
      </c>
      <c r="D120">
        <v>1</v>
      </c>
      <c r="E120">
        <v>1</v>
      </c>
    </row>
    <row r="121" spans="1:5">
      <c r="A121" t="s">
        <v>180</v>
      </c>
      <c r="D121">
        <v>1</v>
      </c>
      <c r="E121">
        <v>1</v>
      </c>
    </row>
    <row r="122" spans="1:5">
      <c r="A122" t="s">
        <v>27</v>
      </c>
      <c r="C122">
        <v>56</v>
      </c>
      <c r="D122">
        <v>5</v>
      </c>
      <c r="E122">
        <v>61</v>
      </c>
    </row>
    <row r="123" spans="1:5">
      <c r="A123" t="s">
        <v>26</v>
      </c>
      <c r="B123">
        <v>1182</v>
      </c>
      <c r="C123">
        <v>56</v>
      </c>
      <c r="D123">
        <v>5</v>
      </c>
      <c r="E123">
        <v>1243</v>
      </c>
    </row>
    <row r="124" spans="1:5">
      <c r="A124" t="s">
        <v>177</v>
      </c>
      <c r="D124">
        <v>2</v>
      </c>
      <c r="E124">
        <v>2</v>
      </c>
    </row>
    <row r="125" spans="1:5">
      <c r="A125" t="s">
        <v>33</v>
      </c>
      <c r="C125">
        <v>42</v>
      </c>
      <c r="D125">
        <v>7</v>
      </c>
      <c r="E125">
        <v>49</v>
      </c>
    </row>
    <row r="126" spans="1:5">
      <c r="A126" t="s">
        <v>181</v>
      </c>
      <c r="D126">
        <v>1</v>
      </c>
      <c r="E126">
        <v>1</v>
      </c>
    </row>
    <row r="127" spans="1:5">
      <c r="A127" t="s">
        <v>17</v>
      </c>
      <c r="B127">
        <v>1184</v>
      </c>
      <c r="C127">
        <v>40</v>
      </c>
      <c r="D127">
        <v>7</v>
      </c>
      <c r="E127">
        <v>1231</v>
      </c>
    </row>
    <row r="128" spans="1:5">
      <c r="A128" t="s">
        <v>18</v>
      </c>
      <c r="B128">
        <v>1184</v>
      </c>
      <c r="C128">
        <v>40</v>
      </c>
      <c r="D128">
        <v>7</v>
      </c>
      <c r="E128">
        <v>1231</v>
      </c>
    </row>
    <row r="129" spans="1:5">
      <c r="A129" t="s">
        <v>19</v>
      </c>
      <c r="B129">
        <v>1184</v>
      </c>
      <c r="C129">
        <v>40</v>
      </c>
      <c r="D129">
        <v>7</v>
      </c>
      <c r="E129">
        <v>1231</v>
      </c>
    </row>
    <row r="130" spans="1:5">
      <c r="A130" t="s">
        <v>16</v>
      </c>
      <c r="B130">
        <v>1184</v>
      </c>
      <c r="C130">
        <v>40</v>
      </c>
      <c r="D130">
        <v>7</v>
      </c>
      <c r="E130">
        <v>1231</v>
      </c>
    </row>
    <row r="131" spans="1:5">
      <c r="A131" t="s">
        <v>15</v>
      </c>
      <c r="C131">
        <v>41</v>
      </c>
      <c r="D131">
        <v>7</v>
      </c>
      <c r="E131">
        <v>48</v>
      </c>
    </row>
    <row r="132" spans="1:5">
      <c r="A132" t="s">
        <v>13</v>
      </c>
      <c r="B132">
        <v>1184</v>
      </c>
      <c r="C132">
        <v>56</v>
      </c>
      <c r="D132">
        <v>7</v>
      </c>
      <c r="E132">
        <v>1247</v>
      </c>
    </row>
    <row r="133" spans="1:5">
      <c r="A133" t="s">
        <v>14</v>
      </c>
      <c r="B133">
        <v>1184</v>
      </c>
      <c r="C133">
        <v>56</v>
      </c>
      <c r="D133">
        <v>7</v>
      </c>
      <c r="E133">
        <v>1247</v>
      </c>
    </row>
    <row r="134" spans="1:5">
      <c r="A134" t="s">
        <v>122</v>
      </c>
      <c r="D134">
        <v>13</v>
      </c>
      <c r="E134">
        <v>13</v>
      </c>
    </row>
    <row r="135" spans="1:5">
      <c r="A135" t="s">
        <v>121</v>
      </c>
      <c r="D135">
        <v>1</v>
      </c>
      <c r="E135">
        <v>1</v>
      </c>
    </row>
    <row r="136" spans="1:5">
      <c r="A136" t="s">
        <v>132</v>
      </c>
      <c r="D136">
        <v>1</v>
      </c>
      <c r="E136">
        <v>1</v>
      </c>
    </row>
    <row r="137" spans="1:5">
      <c r="A137" t="s">
        <v>139</v>
      </c>
      <c r="D137">
        <v>2</v>
      </c>
      <c r="E137">
        <v>2</v>
      </c>
    </row>
    <row r="138" spans="1:5">
      <c r="A138" t="s">
        <v>140</v>
      </c>
      <c r="D138">
        <v>2</v>
      </c>
      <c r="E138">
        <v>2</v>
      </c>
    </row>
    <row r="139" spans="1:5">
      <c r="A139" t="s">
        <v>137</v>
      </c>
      <c r="D139">
        <v>3</v>
      </c>
      <c r="E139">
        <v>3</v>
      </c>
    </row>
    <row r="140" spans="1:5">
      <c r="A140" t="s">
        <v>138</v>
      </c>
      <c r="D140">
        <v>3</v>
      </c>
      <c r="E140">
        <v>3</v>
      </c>
    </row>
    <row r="141" spans="1:5">
      <c r="A141" t="s">
        <v>135</v>
      </c>
      <c r="D141">
        <v>6</v>
      </c>
      <c r="E141">
        <v>6</v>
      </c>
    </row>
    <row r="142" spans="1:5">
      <c r="A142" t="s">
        <v>136</v>
      </c>
      <c r="D142">
        <v>6</v>
      </c>
      <c r="E142">
        <v>6</v>
      </c>
    </row>
    <row r="143" spans="1:5">
      <c r="A143" t="s">
        <v>133</v>
      </c>
      <c r="D143">
        <v>2</v>
      </c>
      <c r="E143">
        <v>2</v>
      </c>
    </row>
    <row r="144" spans="1:5">
      <c r="A144" t="s">
        <v>134</v>
      </c>
      <c r="D144">
        <v>2</v>
      </c>
      <c r="E144">
        <v>2</v>
      </c>
    </row>
    <row r="145" spans="1:5">
      <c r="A145" t="s">
        <v>130</v>
      </c>
      <c r="D145">
        <v>1</v>
      </c>
      <c r="E145">
        <v>1</v>
      </c>
    </row>
    <row r="146" spans="1:5">
      <c r="A146" t="s">
        <v>131</v>
      </c>
      <c r="D146">
        <v>1</v>
      </c>
      <c r="E146">
        <v>1</v>
      </c>
    </row>
    <row r="147" spans="1:5">
      <c r="A147" t="s">
        <v>126</v>
      </c>
      <c r="D147">
        <v>1</v>
      </c>
      <c r="E147">
        <v>1</v>
      </c>
    </row>
    <row r="148" spans="1:5">
      <c r="A148" t="s">
        <v>123</v>
      </c>
      <c r="D148">
        <v>1</v>
      </c>
      <c r="E148">
        <v>1</v>
      </c>
    </row>
    <row r="149" spans="1:5">
      <c r="A149" t="s">
        <v>124</v>
      </c>
      <c r="D149">
        <v>1</v>
      </c>
      <c r="E149">
        <v>1</v>
      </c>
    </row>
    <row r="150" spans="1:5">
      <c r="A150" t="s">
        <v>128</v>
      </c>
      <c r="D150">
        <v>1</v>
      </c>
      <c r="E150">
        <v>1</v>
      </c>
    </row>
    <row r="151" spans="1:5">
      <c r="A151" t="s">
        <v>127</v>
      </c>
      <c r="D151">
        <v>1</v>
      </c>
      <c r="E151">
        <v>1</v>
      </c>
    </row>
    <row r="152" spans="1:5">
      <c r="A152" t="s">
        <v>125</v>
      </c>
      <c r="D152">
        <v>1</v>
      </c>
      <c r="E152">
        <v>1</v>
      </c>
    </row>
    <row r="153" spans="1:5">
      <c r="A153" t="s">
        <v>129</v>
      </c>
      <c r="D153">
        <v>1</v>
      </c>
      <c r="E153">
        <v>1</v>
      </c>
    </row>
    <row r="154" spans="1:5">
      <c r="A154" t="s">
        <v>98</v>
      </c>
      <c r="D154">
        <v>7</v>
      </c>
      <c r="E154">
        <v>7</v>
      </c>
    </row>
    <row r="155" spans="1:5">
      <c r="A155" t="s">
        <v>11</v>
      </c>
      <c r="B155">
        <v>1184</v>
      </c>
      <c r="C155">
        <v>46</v>
      </c>
      <c r="D155">
        <v>7</v>
      </c>
      <c r="E155">
        <v>1237</v>
      </c>
    </row>
    <row r="156" spans="1:5">
      <c r="A156" t="s">
        <v>12</v>
      </c>
      <c r="B156">
        <v>1184</v>
      </c>
      <c r="C156">
        <v>46</v>
      </c>
      <c r="D156">
        <v>7</v>
      </c>
      <c r="E156">
        <v>1237</v>
      </c>
    </row>
    <row r="157" spans="1:5">
      <c r="A157" t="s">
        <v>90</v>
      </c>
      <c r="C157">
        <v>1</v>
      </c>
      <c r="D157">
        <v>1</v>
      </c>
      <c r="E157">
        <v>2</v>
      </c>
    </row>
    <row r="158" spans="1:5">
      <c r="A158" t="s">
        <v>154</v>
      </c>
      <c r="D158">
        <v>2</v>
      </c>
      <c r="E158">
        <v>2</v>
      </c>
    </row>
    <row r="159" spans="1:5">
      <c r="A159" t="s">
        <v>93</v>
      </c>
      <c r="C159">
        <v>1</v>
      </c>
      <c r="E159">
        <v>1</v>
      </c>
    </row>
    <row r="160" spans="1:5">
      <c r="A160" t="s">
        <v>35</v>
      </c>
      <c r="C160">
        <v>56</v>
      </c>
      <c r="E160">
        <v>56</v>
      </c>
    </row>
    <row r="161" spans="1:5">
      <c r="A161" t="s">
        <v>92</v>
      </c>
      <c r="C161">
        <v>1</v>
      </c>
      <c r="E161">
        <v>1</v>
      </c>
    </row>
    <row r="162" spans="1:5">
      <c r="A162" t="s">
        <v>91</v>
      </c>
      <c r="C162">
        <v>1</v>
      </c>
      <c r="E162">
        <v>1</v>
      </c>
    </row>
    <row r="163" spans="1:5">
      <c r="A163" t="s">
        <v>94</v>
      </c>
      <c r="C163">
        <v>1</v>
      </c>
      <c r="E163">
        <v>1</v>
      </c>
    </row>
    <row r="164" spans="1:5">
      <c r="A164" t="s">
        <v>84</v>
      </c>
      <c r="C164">
        <v>4</v>
      </c>
      <c r="D164">
        <v>2</v>
      </c>
      <c r="E164">
        <v>6</v>
      </c>
    </row>
    <row r="165" spans="1:5">
      <c r="A165" t="s">
        <v>79</v>
      </c>
      <c r="C165">
        <v>23</v>
      </c>
      <c r="D165">
        <v>7</v>
      </c>
      <c r="E165">
        <v>30</v>
      </c>
    </row>
    <row r="166" spans="1:5">
      <c r="A166" t="s">
        <v>221</v>
      </c>
      <c r="B166">
        <v>1186</v>
      </c>
      <c r="E166">
        <v>1186</v>
      </c>
    </row>
    <row r="167" spans="1:5">
      <c r="A167" t="s">
        <v>242</v>
      </c>
      <c r="B167">
        <v>1186</v>
      </c>
      <c r="E167">
        <v>1186</v>
      </c>
    </row>
    <row r="168" spans="1:5">
      <c r="A168" t="s">
        <v>243</v>
      </c>
      <c r="B168">
        <v>1186</v>
      </c>
      <c r="E168">
        <v>1186</v>
      </c>
    </row>
    <row r="169" spans="1:5">
      <c r="A169" t="s">
        <v>244</v>
      </c>
      <c r="B169">
        <v>1186</v>
      </c>
      <c r="E169">
        <v>1186</v>
      </c>
    </row>
    <row r="170" spans="1:5">
      <c r="A170" t="s">
        <v>237</v>
      </c>
      <c r="B170">
        <v>1186</v>
      </c>
      <c r="E170">
        <v>1186</v>
      </c>
    </row>
    <row r="171" spans="1:5">
      <c r="A171" t="s">
        <v>236</v>
      </c>
      <c r="B171">
        <v>1186</v>
      </c>
      <c r="E171">
        <v>1186</v>
      </c>
    </row>
    <row r="172" spans="1:5">
      <c r="A172" t="s">
        <v>239</v>
      </c>
      <c r="B172">
        <v>1186</v>
      </c>
      <c r="E172">
        <v>1186</v>
      </c>
    </row>
    <row r="173" spans="1:5">
      <c r="A173" t="s">
        <v>238</v>
      </c>
      <c r="B173">
        <v>1186</v>
      </c>
      <c r="E173">
        <v>1186</v>
      </c>
    </row>
    <row r="174" spans="1:5">
      <c r="A174" t="s">
        <v>245</v>
      </c>
      <c r="B174">
        <v>1186</v>
      </c>
      <c r="E174">
        <v>1186</v>
      </c>
    </row>
    <row r="175" spans="1:5">
      <c r="A175" t="s">
        <v>252</v>
      </c>
      <c r="B175">
        <v>8006</v>
      </c>
      <c r="E175">
        <v>8006</v>
      </c>
    </row>
    <row r="176" spans="1:5">
      <c r="A176" t="s">
        <v>256</v>
      </c>
      <c r="B176">
        <v>7723</v>
      </c>
      <c r="E176">
        <v>7723</v>
      </c>
    </row>
    <row r="177" spans="1:5">
      <c r="A177" t="s">
        <v>249</v>
      </c>
      <c r="B177">
        <v>8006</v>
      </c>
      <c r="E177">
        <v>8006</v>
      </c>
    </row>
    <row r="178" spans="1:5">
      <c r="A178" t="s">
        <v>250</v>
      </c>
      <c r="B178">
        <v>8006</v>
      </c>
      <c r="E178">
        <v>8006</v>
      </c>
    </row>
    <row r="179" spans="1:5">
      <c r="A179" t="s">
        <v>253</v>
      </c>
      <c r="B179">
        <v>8006</v>
      </c>
      <c r="E179">
        <v>8006</v>
      </c>
    </row>
    <row r="180" spans="1:5">
      <c r="A180" t="s">
        <v>254</v>
      </c>
      <c r="B180">
        <v>8006</v>
      </c>
      <c r="E180">
        <v>8006</v>
      </c>
    </row>
    <row r="181" spans="1:5">
      <c r="A181" t="s">
        <v>255</v>
      </c>
      <c r="B181">
        <v>7723</v>
      </c>
      <c r="E181">
        <v>7723</v>
      </c>
    </row>
    <row r="182" spans="1:5">
      <c r="A182" t="s">
        <v>251</v>
      </c>
      <c r="B182">
        <v>8006</v>
      </c>
      <c r="E182">
        <v>8006</v>
      </c>
    </row>
    <row r="183" spans="1:5">
      <c r="A183" t="s">
        <v>227</v>
      </c>
      <c r="B183">
        <v>8295</v>
      </c>
      <c r="E183">
        <v>8295</v>
      </c>
    </row>
    <row r="184" spans="1:5">
      <c r="A184" t="s">
        <v>246</v>
      </c>
      <c r="B184">
        <v>1186</v>
      </c>
      <c r="E184">
        <v>1186</v>
      </c>
    </row>
    <row r="185" spans="1:5">
      <c r="A185" t="s">
        <v>234</v>
      </c>
      <c r="B185">
        <v>5101</v>
      </c>
      <c r="E185">
        <v>5101</v>
      </c>
    </row>
    <row r="186" spans="1:5">
      <c r="A186" t="s">
        <v>257</v>
      </c>
      <c r="B186">
        <v>130</v>
      </c>
      <c r="E186">
        <v>130</v>
      </c>
    </row>
    <row r="187" spans="1:5">
      <c r="A187" t="s">
        <v>241</v>
      </c>
      <c r="B187">
        <v>1186</v>
      </c>
      <c r="E187">
        <v>1186</v>
      </c>
    </row>
    <row r="188" spans="1:5">
      <c r="A188" t="s">
        <v>240</v>
      </c>
      <c r="B188">
        <v>1186</v>
      </c>
      <c r="E188">
        <v>1186</v>
      </c>
    </row>
    <row r="189" spans="1:5">
      <c r="A189" t="s">
        <v>228</v>
      </c>
      <c r="B189">
        <v>4961</v>
      </c>
      <c r="E189">
        <v>4961</v>
      </c>
    </row>
    <row r="190" spans="1:5">
      <c r="A190" t="s">
        <v>229</v>
      </c>
      <c r="B190">
        <v>4820</v>
      </c>
      <c r="E190">
        <v>4820</v>
      </c>
    </row>
    <row r="191" spans="1:5">
      <c r="A191" t="s">
        <v>230</v>
      </c>
      <c r="B191">
        <v>4837</v>
      </c>
      <c r="E191">
        <v>4837</v>
      </c>
    </row>
    <row r="192" spans="1:5">
      <c r="A192" t="s">
        <v>231</v>
      </c>
      <c r="B192">
        <v>4965</v>
      </c>
      <c r="E192">
        <v>4965</v>
      </c>
    </row>
    <row r="193" spans="1:5">
      <c r="A193" t="s">
        <v>232</v>
      </c>
      <c r="B193">
        <v>4965</v>
      </c>
      <c r="E193">
        <v>4965</v>
      </c>
    </row>
    <row r="194" spans="1:5">
      <c r="A194" t="s">
        <v>235</v>
      </c>
      <c r="B194">
        <v>4049</v>
      </c>
      <c r="E194">
        <v>4049</v>
      </c>
    </row>
    <row r="195" spans="1:5">
      <c r="A195" t="s">
        <v>233</v>
      </c>
      <c r="B195">
        <v>1186</v>
      </c>
      <c r="E195">
        <v>1186</v>
      </c>
    </row>
    <row r="196" spans="1:5">
      <c r="A196" t="s">
        <v>248</v>
      </c>
      <c r="B196">
        <v>1186</v>
      </c>
      <c r="E196">
        <v>1186</v>
      </c>
    </row>
    <row r="197" spans="1:5">
      <c r="A197" t="s">
        <v>247</v>
      </c>
      <c r="B197">
        <v>1186</v>
      </c>
      <c r="E197">
        <v>1186</v>
      </c>
    </row>
    <row r="198" spans="1:5">
      <c r="A198" t="s">
        <v>224</v>
      </c>
      <c r="B198">
        <v>1186</v>
      </c>
      <c r="E198">
        <v>1186</v>
      </c>
    </row>
    <row r="199" spans="1:5">
      <c r="A199" t="s">
        <v>225</v>
      </c>
      <c r="B199">
        <v>1186</v>
      </c>
      <c r="E199">
        <v>1186</v>
      </c>
    </row>
    <row r="200" spans="1:5">
      <c r="A200" t="s">
        <v>222</v>
      </c>
      <c r="B200">
        <v>1032</v>
      </c>
      <c r="E200">
        <v>1032</v>
      </c>
    </row>
    <row r="201" spans="1:5">
      <c r="A201" t="s">
        <v>226</v>
      </c>
      <c r="B201">
        <v>1186</v>
      </c>
      <c r="E201">
        <v>1186</v>
      </c>
    </row>
    <row r="202" spans="1:5">
      <c r="A202" t="s">
        <v>223</v>
      </c>
      <c r="B202">
        <v>1186</v>
      </c>
      <c r="E202">
        <v>1186</v>
      </c>
    </row>
    <row r="203" spans="1:5">
      <c r="A203" t="s">
        <v>258</v>
      </c>
      <c r="B203">
        <v>81</v>
      </c>
      <c r="E203">
        <v>81</v>
      </c>
    </row>
    <row r="204" spans="1:5">
      <c r="A204" t="s">
        <v>152</v>
      </c>
      <c r="D204">
        <v>1</v>
      </c>
      <c r="E204">
        <v>1</v>
      </c>
    </row>
    <row r="205" spans="1:5">
      <c r="A205" t="s">
        <v>57</v>
      </c>
      <c r="C205">
        <v>56</v>
      </c>
      <c r="D205">
        <v>3</v>
      </c>
      <c r="E205">
        <v>59</v>
      </c>
    </row>
    <row r="206" spans="1:5">
      <c r="A206" t="s">
        <v>56</v>
      </c>
      <c r="C206">
        <v>56</v>
      </c>
      <c r="D206">
        <v>7</v>
      </c>
      <c r="E206">
        <v>63</v>
      </c>
    </row>
    <row r="207" spans="1:5">
      <c r="A207" t="s">
        <v>58</v>
      </c>
      <c r="C207">
        <v>56</v>
      </c>
      <c r="D207">
        <v>7</v>
      </c>
      <c r="E207">
        <v>63</v>
      </c>
    </row>
    <row r="208" spans="1:5">
      <c r="A208" t="s">
        <v>61</v>
      </c>
      <c r="C208">
        <v>56</v>
      </c>
      <c r="E208">
        <v>56</v>
      </c>
    </row>
    <row r="209" spans="1:5">
      <c r="A209" t="s">
        <v>60</v>
      </c>
      <c r="C209">
        <v>56</v>
      </c>
      <c r="D209">
        <v>7</v>
      </c>
      <c r="E209">
        <v>63</v>
      </c>
    </row>
    <row r="210" spans="1:5">
      <c r="A210" t="s">
        <v>59</v>
      </c>
      <c r="C210">
        <v>56</v>
      </c>
      <c r="D210">
        <v>7</v>
      </c>
      <c r="E210">
        <v>63</v>
      </c>
    </row>
    <row r="211" spans="1:5">
      <c r="A211" t="s">
        <v>63</v>
      </c>
      <c r="B211">
        <v>1186</v>
      </c>
      <c r="C211">
        <v>56</v>
      </c>
      <c r="D211">
        <v>3</v>
      </c>
      <c r="E211">
        <v>1245</v>
      </c>
    </row>
    <row r="212" spans="1:5">
      <c r="A212" t="s">
        <v>211</v>
      </c>
      <c r="D212">
        <v>1</v>
      </c>
      <c r="E212">
        <v>1</v>
      </c>
    </row>
    <row r="213" spans="1:5">
      <c r="A213" t="s">
        <v>212</v>
      </c>
      <c r="B213">
        <v>1186</v>
      </c>
      <c r="D213">
        <v>1</v>
      </c>
      <c r="E213">
        <v>1187</v>
      </c>
    </row>
    <row r="214" spans="1:5">
      <c r="A214" t="s">
        <v>54</v>
      </c>
      <c r="C214">
        <v>56</v>
      </c>
      <c r="D214">
        <v>5</v>
      </c>
      <c r="E214">
        <v>61</v>
      </c>
    </row>
    <row r="215" spans="1:5">
      <c r="A215" t="s">
        <v>53</v>
      </c>
      <c r="B215">
        <v>1186</v>
      </c>
      <c r="C215">
        <v>56</v>
      </c>
      <c r="D215">
        <v>6</v>
      </c>
      <c r="E215">
        <v>1248</v>
      </c>
    </row>
    <row r="216" spans="1:5">
      <c r="A216" t="s">
        <v>55</v>
      </c>
      <c r="C216">
        <v>22</v>
      </c>
      <c r="D216">
        <v>1</v>
      </c>
      <c r="E216">
        <v>23</v>
      </c>
    </row>
    <row r="217" spans="1:5">
      <c r="A217" t="s">
        <v>62</v>
      </c>
      <c r="B217">
        <v>1186</v>
      </c>
      <c r="C217">
        <v>56</v>
      </c>
      <c r="D217">
        <v>7</v>
      </c>
      <c r="E217">
        <v>1249</v>
      </c>
    </row>
    <row r="218" spans="1:5">
      <c r="A218" t="s">
        <v>213</v>
      </c>
      <c r="D218">
        <v>1</v>
      </c>
      <c r="E218">
        <v>1</v>
      </c>
    </row>
    <row r="219" spans="1:5">
      <c r="A219" t="s">
        <v>52</v>
      </c>
      <c r="B219">
        <v>1186</v>
      </c>
      <c r="C219">
        <v>56</v>
      </c>
      <c r="D219">
        <v>7</v>
      </c>
      <c r="E219">
        <v>1249</v>
      </c>
    </row>
    <row r="220" spans="1:5">
      <c r="A220" t="s">
        <v>64</v>
      </c>
      <c r="B220">
        <v>1186</v>
      </c>
      <c r="C220">
        <v>56</v>
      </c>
      <c r="D220">
        <v>7</v>
      </c>
      <c r="E220">
        <v>1249</v>
      </c>
    </row>
    <row r="221" spans="1:5">
      <c r="A221" t="s">
        <v>65</v>
      </c>
      <c r="C221">
        <v>56</v>
      </c>
      <c r="D221">
        <v>7</v>
      </c>
      <c r="E221">
        <v>63</v>
      </c>
    </row>
    <row r="222" spans="1:5">
      <c r="A222" t="s">
        <v>214</v>
      </c>
      <c r="D222">
        <v>1</v>
      </c>
      <c r="E222">
        <v>1</v>
      </c>
    </row>
    <row r="223" spans="1:5">
      <c r="A223" t="s">
        <v>153</v>
      </c>
      <c r="D223">
        <v>2</v>
      </c>
      <c r="E223">
        <v>2</v>
      </c>
    </row>
    <row r="224" spans="1:5">
      <c r="A224" t="s">
        <v>66</v>
      </c>
      <c r="C224">
        <v>27</v>
      </c>
      <c r="E224">
        <v>27</v>
      </c>
    </row>
    <row r="225" spans="1:5">
      <c r="A225" t="s">
        <v>71</v>
      </c>
      <c r="C225">
        <v>4</v>
      </c>
      <c r="E225">
        <v>4</v>
      </c>
    </row>
    <row r="226" spans="1:5">
      <c r="A226" t="s">
        <v>76</v>
      </c>
      <c r="C226">
        <v>3</v>
      </c>
      <c r="E226">
        <v>3</v>
      </c>
    </row>
    <row r="227" spans="1:5">
      <c r="A227" t="s">
        <v>72</v>
      </c>
      <c r="C227">
        <v>3</v>
      </c>
      <c r="E227">
        <v>3</v>
      </c>
    </row>
    <row r="228" spans="1:5">
      <c r="A228" t="s">
        <v>74</v>
      </c>
      <c r="C228">
        <v>4</v>
      </c>
      <c r="E228">
        <v>4</v>
      </c>
    </row>
    <row r="229" spans="1:5">
      <c r="A229" t="s">
        <v>75</v>
      </c>
      <c r="C229">
        <v>3</v>
      </c>
      <c r="E229">
        <v>3</v>
      </c>
    </row>
    <row r="230" spans="1:5">
      <c r="A230" t="s">
        <v>73</v>
      </c>
      <c r="C230">
        <v>4</v>
      </c>
      <c r="E230">
        <v>4</v>
      </c>
    </row>
    <row r="231" spans="1:5">
      <c r="A231" t="s">
        <v>77</v>
      </c>
      <c r="C231">
        <v>4</v>
      </c>
      <c r="E231">
        <v>4</v>
      </c>
    </row>
    <row r="232" spans="1:5">
      <c r="A232" t="s">
        <v>78</v>
      </c>
      <c r="C232">
        <v>4</v>
      </c>
      <c r="E232">
        <v>4</v>
      </c>
    </row>
    <row r="233" spans="1:5">
      <c r="A233" t="s">
        <v>70</v>
      </c>
      <c r="C233">
        <v>4</v>
      </c>
      <c r="E233">
        <v>4</v>
      </c>
    </row>
    <row r="234" spans="1:5">
      <c r="A234" t="s">
        <v>67</v>
      </c>
      <c r="C234">
        <v>56</v>
      </c>
      <c r="E234">
        <v>56</v>
      </c>
    </row>
    <row r="235" spans="1:5">
      <c r="A235" t="s">
        <v>68</v>
      </c>
      <c r="C235">
        <v>53</v>
      </c>
      <c r="E235">
        <v>53</v>
      </c>
    </row>
    <row r="236" spans="1:5">
      <c r="A236" t="s">
        <v>1</v>
      </c>
      <c r="C236">
        <v>56</v>
      </c>
      <c r="E236">
        <v>56</v>
      </c>
    </row>
    <row r="237" spans="1:5">
      <c r="A237" t="s">
        <v>143</v>
      </c>
      <c r="D237">
        <v>2</v>
      </c>
      <c r="E237">
        <v>2</v>
      </c>
    </row>
    <row r="238" spans="1:5">
      <c r="A238" t="s">
        <v>166</v>
      </c>
      <c r="D238">
        <v>1</v>
      </c>
      <c r="E238">
        <v>1</v>
      </c>
    </row>
    <row r="239" spans="1:5">
      <c r="A239" t="s">
        <v>192</v>
      </c>
      <c r="D239">
        <v>1</v>
      </c>
      <c r="E239">
        <v>1</v>
      </c>
    </row>
    <row r="240" spans="1:5">
      <c r="A240" t="s">
        <v>190</v>
      </c>
      <c r="D240">
        <v>1</v>
      </c>
      <c r="E240">
        <v>1</v>
      </c>
    </row>
    <row r="241" spans="1:5">
      <c r="A241" t="s">
        <v>191</v>
      </c>
      <c r="D241">
        <v>1</v>
      </c>
      <c r="E241">
        <v>1</v>
      </c>
    </row>
    <row r="242" spans="1:5">
      <c r="A242" t="s">
        <v>206</v>
      </c>
      <c r="D242">
        <v>1</v>
      </c>
      <c r="E242">
        <v>1</v>
      </c>
    </row>
    <row r="243" spans="1:5">
      <c r="A243" t="s">
        <v>204</v>
      </c>
      <c r="D243">
        <v>1</v>
      </c>
      <c r="E243">
        <v>1</v>
      </c>
    </row>
    <row r="244" spans="1:5">
      <c r="A244" t="s">
        <v>203</v>
      </c>
      <c r="D244">
        <v>1</v>
      </c>
      <c r="E244">
        <v>1</v>
      </c>
    </row>
    <row r="245" spans="1:5">
      <c r="A245" t="s">
        <v>205</v>
      </c>
      <c r="D245">
        <v>1</v>
      </c>
      <c r="E245">
        <v>1</v>
      </c>
    </row>
    <row r="246" spans="1:5">
      <c r="A246" t="s">
        <v>197</v>
      </c>
      <c r="D246">
        <v>1</v>
      </c>
      <c r="E246">
        <v>1</v>
      </c>
    </row>
    <row r="247" spans="1:5">
      <c r="A247" t="s">
        <v>198</v>
      </c>
      <c r="D247">
        <v>1</v>
      </c>
      <c r="E247">
        <v>1</v>
      </c>
    </row>
    <row r="248" spans="1:5">
      <c r="A248" t="s">
        <v>196</v>
      </c>
      <c r="D248">
        <v>1</v>
      </c>
      <c r="E248">
        <v>1</v>
      </c>
    </row>
    <row r="249" spans="1:5">
      <c r="A249" t="s">
        <v>195</v>
      </c>
      <c r="D249">
        <v>1</v>
      </c>
      <c r="E249">
        <v>1</v>
      </c>
    </row>
    <row r="250" spans="1:5">
      <c r="A250" t="s">
        <v>194</v>
      </c>
      <c r="D250">
        <v>2</v>
      </c>
      <c r="E250">
        <v>2</v>
      </c>
    </row>
    <row r="251" spans="1:5">
      <c r="A251" t="s">
        <v>193</v>
      </c>
      <c r="D251">
        <v>1</v>
      </c>
      <c r="E251">
        <v>1</v>
      </c>
    </row>
    <row r="252" spans="1:5">
      <c r="A252" t="s">
        <v>200</v>
      </c>
      <c r="D252">
        <v>1</v>
      </c>
      <c r="E252">
        <v>1</v>
      </c>
    </row>
    <row r="253" spans="1:5">
      <c r="A253" t="s">
        <v>201</v>
      </c>
      <c r="D253">
        <v>1</v>
      </c>
      <c r="E253">
        <v>1</v>
      </c>
    </row>
    <row r="254" spans="1:5">
      <c r="A254" t="s">
        <v>199</v>
      </c>
      <c r="D254">
        <v>1</v>
      </c>
      <c r="E254">
        <v>1</v>
      </c>
    </row>
    <row r="255" spans="1:5">
      <c r="A255" t="s">
        <v>202</v>
      </c>
      <c r="D255">
        <v>1</v>
      </c>
      <c r="E255">
        <v>1</v>
      </c>
    </row>
  </sheetData>
  <sortState ref="A2:E255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Analysis</vt:lpstr>
      <vt:lpstr>Comparisons</vt:lpstr>
      <vt:lpstr>SummaryValues</vt:lpstr>
      <vt:lpstr>ElementDistribution</vt:lpstr>
    </vt:vector>
  </TitlesOfParts>
  <Company>NOAA/NGDC Enterprise Data Systems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Habermann</dc:creator>
  <cp:lastModifiedBy>Ted Habermann</cp:lastModifiedBy>
  <dcterms:created xsi:type="dcterms:W3CDTF">2016-10-10T17:00:32Z</dcterms:created>
  <dcterms:modified xsi:type="dcterms:W3CDTF">2016-10-17T19:49:45Z</dcterms:modified>
</cp:coreProperties>
</file>